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F26" i="1" l="1"/>
  <c r="E38" i="1" l="1"/>
  <c r="H25" i="1" l="1"/>
  <c r="H27" i="1" s="1"/>
  <c r="G24" i="1"/>
  <c r="F24" i="1" s="1"/>
  <c r="G23" i="1"/>
  <c r="F23" i="1" s="1"/>
  <c r="G22" i="1"/>
  <c r="F22" i="1" s="1"/>
  <c r="G21" i="1"/>
  <c r="G20" i="1"/>
  <c r="F20" i="1" s="1"/>
  <c r="G19" i="1"/>
  <c r="F19" i="1" s="1"/>
  <c r="G18" i="1"/>
  <c r="G17" i="1"/>
  <c r="F17" i="1" s="1"/>
  <c r="G16" i="1"/>
  <c r="F16" i="1" s="1"/>
  <c r="G15" i="1"/>
  <c r="F15" i="1" s="1"/>
  <c r="F18" i="1"/>
  <c r="F21" i="1"/>
  <c r="F14" i="1"/>
  <c r="F13" i="1"/>
  <c r="E25" i="1"/>
  <c r="E27" i="1" s="1"/>
  <c r="G25" i="1" l="1"/>
  <c r="G27" i="1" s="1"/>
  <c r="F25" i="1" l="1"/>
  <c r="F27" i="1" s="1"/>
</calcChain>
</file>

<file path=xl/sharedStrings.xml><?xml version="1.0" encoding="utf-8"?>
<sst xmlns="http://schemas.openxmlformats.org/spreadsheetml/2006/main" count="64" uniqueCount="42">
  <si>
    <t>Iš viso</t>
  </si>
  <si>
    <t xml:space="preserve">Lėšos iš valstybės biudžeto </t>
  </si>
  <si>
    <t xml:space="preserve">Lėšos iš savivaldybės biudžeto </t>
  </si>
  <si>
    <t>-</t>
  </si>
  <si>
    <t>Skirta suma</t>
  </si>
  <si>
    <t>Surinktų vertinimo balų vidurkis</t>
  </si>
  <si>
    <t>Sutrikusio intelekto žmonių globos bendrija ,,Šiaulių viltis“, 191686656</t>
  </si>
  <si>
    <t>Šiaulių artrito draugija „Artis“, 145834263</t>
  </si>
  <si>
    <t>Šiaulių krašto žmonių, sergančių cukriniu diabetu, klubas ,,Lemtis“, 193140481</t>
  </si>
  <si>
    <t>Viešoji įstaiga Šiaulių kurčiųjų reabilitacijos centras, 145756754</t>
  </si>
  <si>
    <t>Viešoji įstaiga Šiaulių  ir Tauragės regionų aklųjų centras, 145336921</t>
  </si>
  <si>
    <t>Lietuvos  neįgaliųjų draugija, 191676690</t>
  </si>
  <si>
    <t>Prašoma lėšų suma</t>
  </si>
  <si>
    <t>Organizacijos, įgyvendinančios projektą, pavadinimas, įmonės kodas</t>
  </si>
  <si>
    <t>Šiaulių miesto neįgaliųjų klubas „Dvasinė šiluma“, 245568970</t>
  </si>
  <si>
    <t>Šiaulių miesto neįgaliųjų draugija, 145622431</t>
  </si>
  <si>
    <t>Šiaulių apskrities sergančiųjų išsėtine skleroze draugija, 193452513</t>
  </si>
  <si>
    <t>VŠĮ  „Motinos Teresės šeimų namai“, 302779592</t>
  </si>
  <si>
    <t>Šiaulių Parkinsono draugija, 301278532</t>
  </si>
  <si>
    <t>Eil. Nr.</t>
  </si>
  <si>
    <t>Projekto pavadinimas</t>
  </si>
  <si>
    <t xml:space="preserve"> FINANSUOTINI PROJEKTAI</t>
  </si>
  <si>
    <t xml:space="preserve"> NEFINANSUOTINI PROJEKTAI</t>
  </si>
  <si>
    <t>PATVIRTINTA</t>
  </si>
  <si>
    <t xml:space="preserve">2019 M. SOCIALINĖS REABILITACIJOS PASLAUGŲ NEĮGALIESIEMS BENDRUOMENĖJE PROJEKTAMS FINANSUOTI </t>
  </si>
  <si>
    <t>SKIRTŲ LĖŠŲ PASKIRSTYMAS</t>
  </si>
  <si>
    <t>Viso:</t>
  </si>
  <si>
    <t>Projektų administravimo išlaidos</t>
  </si>
  <si>
    <t>,,2019 m. Socialinės reabilitacijos paslaugų neįgaliesiems projektas“</t>
  </si>
  <si>
    <t>,,Įgalink tylą"</t>
  </si>
  <si>
    <t>,,Pagalba sergantiesiems diabetu“</t>
  </si>
  <si>
    <t>,,Mes turime gyventi gyvenimą“</t>
  </si>
  <si>
    <t>,,Socialinės reabilitacijos paslaugų neįgaliesiems projektas“</t>
  </si>
  <si>
    <t>,,Gyvenkime sveikai ir aktyviai“</t>
  </si>
  <si>
    <t>,,Asmenų su psichine negalia bei jų šeimos narių užimtumo kambrys“</t>
  </si>
  <si>
    <t>,,Kokybiškos individualios pagalbos paslaugos neįgaliesiems Šiaulių mieste“</t>
  </si>
  <si>
    <t>,,Mes kartu“</t>
  </si>
  <si>
    <t>Šiaulių miesto moterų krūties patologijos asociacija ,,Salvia“, 193318852</t>
  </si>
  <si>
    <t>VšĮ ,,Sielos harmonija“, 302582239</t>
  </si>
  <si>
    <t>Šiaulių miesto savivaldybės administracijos direktoriaus</t>
  </si>
  <si>
    <t xml:space="preserve">                                                           __________________________________________________________________</t>
  </si>
  <si>
    <t>2018 m. gruodžio 21 d. įsakymu Nr. A-2126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</si>
</sst>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393939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/>
    <xf numFmtId="3" fontId="6" fillId="0" borderId="1" xfId="0" applyNumberFormat="1" applyFont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topLeftCell="A13" zoomScaleNormal="100" workbookViewId="0">
      <selection activeCell="H10" sqref="H10:H11"/>
    </sheetView>
  </sheetViews>
  <sheetFormatPr defaultRowHeight="14.4" x14ac:dyDescent="0.3"/>
  <cols>
    <col min="1" max="1" width="5.109375" customWidth="1"/>
    <col min="2" max="2" width="45.6640625" customWidth="1"/>
    <col min="3" max="3" width="32.33203125" customWidth="1"/>
    <col min="4" max="4" width="8.33203125" customWidth="1"/>
    <col min="5" max="5" width="9.109375" customWidth="1"/>
    <col min="6" max="6" width="8.88671875" customWidth="1"/>
    <col min="7" max="7" width="10.33203125" customWidth="1"/>
    <col min="8" max="8" width="9.109375" customWidth="1"/>
  </cols>
  <sheetData>
    <row r="1" spans="1:10" x14ac:dyDescent="0.3">
      <c r="D1" s="4" t="s">
        <v>23</v>
      </c>
      <c r="E1" s="4"/>
      <c r="F1" s="4"/>
      <c r="G1" s="4"/>
      <c r="H1" s="4"/>
    </row>
    <row r="2" spans="1:10" x14ac:dyDescent="0.3">
      <c r="D2" s="4" t="s">
        <v>39</v>
      </c>
      <c r="E2" s="4"/>
      <c r="F2" s="4"/>
      <c r="G2" s="4"/>
      <c r="H2" s="4"/>
    </row>
    <row r="3" spans="1:10" x14ac:dyDescent="0.3">
      <c r="D3" s="4" t="s">
        <v>41</v>
      </c>
      <c r="E3" s="4"/>
      <c r="F3" s="4"/>
      <c r="G3" s="4"/>
      <c r="H3" s="4"/>
    </row>
    <row r="4" spans="1:10" x14ac:dyDescent="0.3">
      <c r="D4" s="4"/>
      <c r="E4" s="4"/>
      <c r="F4" s="4"/>
      <c r="G4" s="4"/>
      <c r="H4" s="4"/>
    </row>
    <row r="5" spans="1:10" ht="15.6" x14ac:dyDescent="0.3">
      <c r="B5" s="2" t="s">
        <v>24</v>
      </c>
      <c r="J5" s="2"/>
    </row>
    <row r="6" spans="1:10" ht="15.6" x14ac:dyDescent="0.3">
      <c r="B6" s="25" t="s">
        <v>25</v>
      </c>
      <c r="C6" s="25"/>
      <c r="D6" s="25"/>
      <c r="E6" s="25"/>
      <c r="F6" s="25"/>
      <c r="G6" s="25"/>
      <c r="J6" s="2"/>
    </row>
    <row r="7" spans="1:10" ht="15.6" x14ac:dyDescent="0.3">
      <c r="B7" s="2"/>
      <c r="J7" s="2"/>
    </row>
    <row r="8" spans="1:10" ht="15.6" x14ac:dyDescent="0.3">
      <c r="B8" s="2" t="s">
        <v>21</v>
      </c>
    </row>
    <row r="9" spans="1:10" ht="25.8" customHeight="1" x14ac:dyDescent="0.3">
      <c r="A9" s="23" t="s">
        <v>19</v>
      </c>
      <c r="B9" s="23" t="s">
        <v>13</v>
      </c>
      <c r="C9" s="23" t="s">
        <v>20</v>
      </c>
      <c r="D9" s="23" t="s">
        <v>5</v>
      </c>
      <c r="E9" s="23" t="s">
        <v>12</v>
      </c>
      <c r="F9" s="23" t="s">
        <v>4</v>
      </c>
      <c r="G9" s="24"/>
      <c r="H9" s="24"/>
    </row>
    <row r="10" spans="1:10" ht="40.200000000000003" customHeight="1" x14ac:dyDescent="0.3">
      <c r="A10" s="24"/>
      <c r="B10" s="23"/>
      <c r="C10" s="23"/>
      <c r="D10" s="24"/>
      <c r="E10" s="24"/>
      <c r="F10" s="23" t="s">
        <v>0</v>
      </c>
      <c r="G10" s="23" t="s">
        <v>1</v>
      </c>
      <c r="H10" s="23" t="s">
        <v>2</v>
      </c>
    </row>
    <row r="11" spans="1:10" ht="30.6" customHeight="1" x14ac:dyDescent="0.3">
      <c r="A11" s="24"/>
      <c r="B11" s="23"/>
      <c r="C11" s="23"/>
      <c r="D11" s="24"/>
      <c r="E11" s="24"/>
      <c r="F11" s="24"/>
      <c r="G11" s="23"/>
      <c r="H11" s="23"/>
    </row>
    <row r="12" spans="1:10" x14ac:dyDescent="0.3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</row>
    <row r="13" spans="1:10" ht="31.95" customHeight="1" x14ac:dyDescent="0.3">
      <c r="A13" s="5">
        <v>1</v>
      </c>
      <c r="B13" s="8" t="s">
        <v>16</v>
      </c>
      <c r="C13" s="12" t="s">
        <v>28</v>
      </c>
      <c r="D13" s="5">
        <v>85.5</v>
      </c>
      <c r="E13" s="6">
        <v>35833</v>
      </c>
      <c r="F13" s="6">
        <f>SUM(G13:H13)</f>
        <v>28323</v>
      </c>
      <c r="G13" s="6">
        <v>3389</v>
      </c>
      <c r="H13" s="6">
        <v>24934</v>
      </c>
    </row>
    <row r="14" spans="1:10" ht="31.95" customHeight="1" x14ac:dyDescent="0.3">
      <c r="A14" s="5">
        <v>2</v>
      </c>
      <c r="B14" s="8" t="s">
        <v>8</v>
      </c>
      <c r="C14" s="5" t="s">
        <v>30</v>
      </c>
      <c r="D14" s="5">
        <v>81.5</v>
      </c>
      <c r="E14" s="6">
        <v>47262</v>
      </c>
      <c r="F14" s="6">
        <f>SUM(G14:H14)</f>
        <v>22866</v>
      </c>
      <c r="G14" s="6" t="s">
        <v>3</v>
      </c>
      <c r="H14" s="6">
        <v>22866</v>
      </c>
    </row>
    <row r="15" spans="1:10" ht="31.95" customHeight="1" x14ac:dyDescent="0.3">
      <c r="A15" s="5">
        <v>3</v>
      </c>
      <c r="B15" s="8" t="s">
        <v>37</v>
      </c>
      <c r="C15" s="5" t="s">
        <v>31</v>
      </c>
      <c r="D15" s="5">
        <v>81.5</v>
      </c>
      <c r="E15" s="6">
        <v>23029</v>
      </c>
      <c r="F15" s="6">
        <f t="shared" ref="F15:F24" si="0">SUM(G15:H15)</f>
        <v>16966</v>
      </c>
      <c r="G15" s="6">
        <f>16810+156</f>
        <v>16966</v>
      </c>
      <c r="H15" s="6" t="s">
        <v>3</v>
      </c>
    </row>
    <row r="16" spans="1:10" ht="31.95" customHeight="1" x14ac:dyDescent="0.3">
      <c r="A16" s="5">
        <v>4</v>
      </c>
      <c r="B16" s="8" t="s">
        <v>10</v>
      </c>
      <c r="C16" s="12" t="s">
        <v>28</v>
      </c>
      <c r="D16" s="5">
        <v>77.5</v>
      </c>
      <c r="E16" s="6">
        <v>41403</v>
      </c>
      <c r="F16" s="6">
        <f t="shared" si="0"/>
        <v>28822</v>
      </c>
      <c r="G16" s="6">
        <f>28666+156</f>
        <v>28822</v>
      </c>
      <c r="H16" s="6" t="s">
        <v>3</v>
      </c>
    </row>
    <row r="17" spans="1:8" ht="31.95" customHeight="1" x14ac:dyDescent="0.3">
      <c r="A17" s="5">
        <v>5</v>
      </c>
      <c r="B17" s="8" t="s">
        <v>17</v>
      </c>
      <c r="C17" s="12" t="s">
        <v>32</v>
      </c>
      <c r="D17" s="5">
        <v>74</v>
      </c>
      <c r="E17" s="6">
        <v>22451</v>
      </c>
      <c r="F17" s="6">
        <f t="shared" si="0"/>
        <v>16452</v>
      </c>
      <c r="G17" s="6">
        <f>16296+156</f>
        <v>16452</v>
      </c>
      <c r="H17" s="5" t="s">
        <v>3</v>
      </c>
    </row>
    <row r="18" spans="1:8" ht="31.95" customHeight="1" x14ac:dyDescent="0.3">
      <c r="A18" s="5">
        <v>6</v>
      </c>
      <c r="B18" s="8" t="s">
        <v>15</v>
      </c>
      <c r="C18" s="12" t="s">
        <v>28</v>
      </c>
      <c r="D18" s="5">
        <v>73.5</v>
      </c>
      <c r="E18" s="6">
        <v>31426</v>
      </c>
      <c r="F18" s="6">
        <f t="shared" si="0"/>
        <v>22684</v>
      </c>
      <c r="G18" s="6">
        <f>22528+156</f>
        <v>22684</v>
      </c>
      <c r="H18" s="5" t="s">
        <v>3</v>
      </c>
    </row>
    <row r="19" spans="1:8" ht="31.95" customHeight="1" x14ac:dyDescent="0.3">
      <c r="A19" s="5">
        <v>7</v>
      </c>
      <c r="B19" s="8" t="s">
        <v>6</v>
      </c>
      <c r="C19" s="12" t="s">
        <v>28</v>
      </c>
      <c r="D19" s="5">
        <v>71</v>
      </c>
      <c r="E19" s="6">
        <v>23515</v>
      </c>
      <c r="F19" s="6">
        <f t="shared" si="0"/>
        <v>13037</v>
      </c>
      <c r="G19" s="6">
        <f>12881+156</f>
        <v>13037</v>
      </c>
      <c r="H19" s="5" t="s">
        <v>3</v>
      </c>
    </row>
    <row r="20" spans="1:8" ht="31.95" customHeight="1" x14ac:dyDescent="0.3">
      <c r="A20" s="5">
        <v>8</v>
      </c>
      <c r="B20" s="8" t="s">
        <v>9</v>
      </c>
      <c r="C20" s="5" t="s">
        <v>29</v>
      </c>
      <c r="D20" s="5">
        <v>70.5</v>
      </c>
      <c r="E20" s="6">
        <v>25421</v>
      </c>
      <c r="F20" s="6">
        <f t="shared" si="0"/>
        <v>14525</v>
      </c>
      <c r="G20" s="6">
        <f>14369+156</f>
        <v>14525</v>
      </c>
      <c r="H20" s="5" t="s">
        <v>3</v>
      </c>
    </row>
    <row r="21" spans="1:8" ht="31.95" customHeight="1" x14ac:dyDescent="0.3">
      <c r="A21" s="5">
        <v>9</v>
      </c>
      <c r="B21" s="8" t="s">
        <v>18</v>
      </c>
      <c r="C21" s="12" t="s">
        <v>28</v>
      </c>
      <c r="D21" s="5">
        <v>70.5</v>
      </c>
      <c r="E21" s="6">
        <v>25830</v>
      </c>
      <c r="F21" s="6">
        <f t="shared" si="0"/>
        <v>15803</v>
      </c>
      <c r="G21" s="6">
        <f>15647+156</f>
        <v>15803</v>
      </c>
      <c r="H21" s="5" t="s">
        <v>3</v>
      </c>
    </row>
    <row r="22" spans="1:8" ht="31.95" customHeight="1" x14ac:dyDescent="0.3">
      <c r="A22" s="5">
        <v>10</v>
      </c>
      <c r="B22" s="8" t="s">
        <v>7</v>
      </c>
      <c r="C22" s="5" t="s">
        <v>33</v>
      </c>
      <c r="D22" s="5">
        <v>70</v>
      </c>
      <c r="E22" s="6">
        <v>22576</v>
      </c>
      <c r="F22" s="6">
        <f t="shared" si="0"/>
        <v>13308</v>
      </c>
      <c r="G22" s="6">
        <f>13152+156</f>
        <v>13308</v>
      </c>
      <c r="H22" s="5" t="s">
        <v>3</v>
      </c>
    </row>
    <row r="23" spans="1:8" ht="31.95" customHeight="1" x14ac:dyDescent="0.3">
      <c r="A23" s="5">
        <v>11</v>
      </c>
      <c r="B23" s="8" t="s">
        <v>14</v>
      </c>
      <c r="C23" s="12" t="s">
        <v>34</v>
      </c>
      <c r="D23" s="5">
        <v>70</v>
      </c>
      <c r="E23" s="6">
        <v>22850</v>
      </c>
      <c r="F23" s="6">
        <f t="shared" si="0"/>
        <v>14549</v>
      </c>
      <c r="G23" s="6">
        <f>14393+156</f>
        <v>14549</v>
      </c>
      <c r="H23" s="5" t="s">
        <v>3</v>
      </c>
    </row>
    <row r="24" spans="1:8" ht="31.95" customHeight="1" x14ac:dyDescent="0.3">
      <c r="A24" s="5">
        <v>12</v>
      </c>
      <c r="B24" s="8" t="s">
        <v>11</v>
      </c>
      <c r="C24" s="12" t="s">
        <v>35</v>
      </c>
      <c r="D24" s="5">
        <v>60.5</v>
      </c>
      <c r="E24" s="6">
        <v>11207</v>
      </c>
      <c r="F24" s="6">
        <f t="shared" si="0"/>
        <v>5638</v>
      </c>
      <c r="G24" s="6">
        <f>5482+156</f>
        <v>5638</v>
      </c>
      <c r="H24" s="5" t="s">
        <v>3</v>
      </c>
    </row>
    <row r="25" spans="1:8" ht="34.799999999999997" customHeight="1" x14ac:dyDescent="0.3">
      <c r="A25" s="5"/>
      <c r="B25" s="10" t="s">
        <v>26</v>
      </c>
      <c r="C25" s="8"/>
      <c r="D25" s="5"/>
      <c r="E25" s="15">
        <f t="shared" ref="E25:H25" si="1">SUM(E13:E24)</f>
        <v>332803</v>
      </c>
      <c r="F25" s="15">
        <f>G25+H25</f>
        <v>212973</v>
      </c>
      <c r="G25" s="15">
        <f t="shared" si="1"/>
        <v>165173</v>
      </c>
      <c r="H25" s="7">
        <f t="shared" si="1"/>
        <v>47800</v>
      </c>
    </row>
    <row r="26" spans="1:8" ht="25.8" customHeight="1" x14ac:dyDescent="0.3">
      <c r="A26" s="5"/>
      <c r="B26" s="8" t="s">
        <v>27</v>
      </c>
      <c r="C26" s="8"/>
      <c r="D26" s="5"/>
      <c r="E26" s="17" t="s">
        <v>3</v>
      </c>
      <c r="F26" s="18">
        <f>SUM(G26:H26)</f>
        <v>8559</v>
      </c>
      <c r="G26" s="6">
        <v>8259</v>
      </c>
      <c r="H26" s="6">
        <v>300</v>
      </c>
    </row>
    <row r="27" spans="1:8" x14ac:dyDescent="0.3">
      <c r="A27" s="5"/>
      <c r="B27" s="10" t="s">
        <v>0</v>
      </c>
      <c r="C27" s="9"/>
      <c r="D27" s="9"/>
      <c r="E27" s="7">
        <f>SUM(E25:E26)</f>
        <v>332803</v>
      </c>
      <c r="F27" s="7">
        <f t="shared" ref="F27:H27" si="2">SUM(F25:F26)</f>
        <v>221532</v>
      </c>
      <c r="G27" s="7">
        <f t="shared" si="2"/>
        <v>173432</v>
      </c>
      <c r="H27" s="7">
        <f t="shared" si="2"/>
        <v>48100</v>
      </c>
    </row>
    <row r="28" spans="1:8" x14ac:dyDescent="0.3">
      <c r="F28" s="16"/>
      <c r="G28" s="16"/>
      <c r="H28" s="16"/>
    </row>
    <row r="33" spans="1:8" ht="15.6" x14ac:dyDescent="0.3">
      <c r="B33" s="2" t="s">
        <v>22</v>
      </c>
    </row>
    <row r="34" spans="1:8" x14ac:dyDescent="0.3">
      <c r="A34" s="23" t="s">
        <v>19</v>
      </c>
      <c r="B34" s="23" t="s">
        <v>13</v>
      </c>
      <c r="C34" s="23" t="s">
        <v>20</v>
      </c>
      <c r="D34" s="23" t="s">
        <v>5</v>
      </c>
      <c r="E34" s="23" t="s">
        <v>12</v>
      </c>
      <c r="F34" s="26"/>
      <c r="G34" s="27"/>
      <c r="H34" s="27"/>
    </row>
    <row r="35" spans="1:8" x14ac:dyDescent="0.3">
      <c r="A35" s="24"/>
      <c r="B35" s="23"/>
      <c r="C35" s="23"/>
      <c r="D35" s="24"/>
      <c r="E35" s="24"/>
      <c r="F35" s="26"/>
      <c r="G35" s="29"/>
      <c r="H35" s="29"/>
    </row>
    <row r="36" spans="1:8" ht="51" customHeight="1" x14ac:dyDescent="0.3">
      <c r="A36" s="24"/>
      <c r="B36" s="23"/>
      <c r="C36" s="23"/>
      <c r="D36" s="24"/>
      <c r="E36" s="24"/>
      <c r="F36" s="28"/>
      <c r="G36" s="29"/>
      <c r="H36" s="29"/>
    </row>
    <row r="37" spans="1:8" ht="15.6" x14ac:dyDescent="0.3">
      <c r="A37" s="3">
        <v>1</v>
      </c>
      <c r="B37" s="8" t="s">
        <v>38</v>
      </c>
      <c r="C37" s="11" t="s">
        <v>36</v>
      </c>
      <c r="D37" s="11">
        <v>41</v>
      </c>
      <c r="E37" s="8">
        <v>13245</v>
      </c>
      <c r="F37" s="19"/>
      <c r="G37" s="20"/>
      <c r="H37" s="20"/>
    </row>
    <row r="38" spans="1:8" x14ac:dyDescent="0.3">
      <c r="A38" s="11"/>
      <c r="B38" s="10" t="s">
        <v>26</v>
      </c>
      <c r="C38" s="8"/>
      <c r="D38" s="11"/>
      <c r="E38" s="14">
        <f>SUM(E37)</f>
        <v>13245</v>
      </c>
      <c r="F38" s="21"/>
      <c r="G38" s="22"/>
      <c r="H38" s="22"/>
    </row>
    <row r="39" spans="1:8" x14ac:dyDescent="0.3">
      <c r="E39" s="16"/>
    </row>
    <row r="42" spans="1:8" x14ac:dyDescent="0.3">
      <c r="B42" t="s">
        <v>40</v>
      </c>
    </row>
    <row r="43" spans="1:8" x14ac:dyDescent="0.3">
      <c r="A43" s="13"/>
      <c r="B43" s="4"/>
    </row>
    <row r="45" spans="1:8" x14ac:dyDescent="0.3">
      <c r="E45" s="16"/>
      <c r="G45" s="16"/>
    </row>
    <row r="46" spans="1:8" x14ac:dyDescent="0.3">
      <c r="G46" s="16"/>
      <c r="H46" s="16"/>
    </row>
  </sheetData>
  <sortState ref="A13:K24">
    <sortCondition ref="A13"/>
  </sortState>
  <mergeCells count="19">
    <mergeCell ref="F10:F11"/>
    <mergeCell ref="E9:E11"/>
    <mergeCell ref="B9:B11"/>
    <mergeCell ref="G10:G11"/>
    <mergeCell ref="H10:H11"/>
    <mergeCell ref="D9:D11"/>
    <mergeCell ref="B6:G6"/>
    <mergeCell ref="A34:A36"/>
    <mergeCell ref="B34:B36"/>
    <mergeCell ref="C34:C36"/>
    <mergeCell ref="D34:D36"/>
    <mergeCell ref="E34:E36"/>
    <mergeCell ref="F34:H34"/>
    <mergeCell ref="F35:F36"/>
    <mergeCell ref="G35:G36"/>
    <mergeCell ref="H35:H36"/>
    <mergeCell ref="A9:A11"/>
    <mergeCell ref="C9:C11"/>
    <mergeCell ref="F9:H9"/>
  </mergeCells>
  <pageMargins left="0.59055118110236227" right="0.39370078740157483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2019-09-11T12:00:31Z</dcterms:modified>
</cp:coreProperties>
</file>