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Sheet1!$A$1:$AS$49</definedName>
  </definedNames>
  <calcPr calcId="152511"/>
</workbook>
</file>

<file path=xl/calcChain.xml><?xml version="1.0" encoding="utf-8"?>
<calcChain xmlns="http://schemas.openxmlformats.org/spreadsheetml/2006/main">
  <c r="AA43" i="1" l="1"/>
  <c r="AA46" i="1" s="1"/>
  <c r="Z43" i="1"/>
  <c r="Z46" i="1" s="1"/>
  <c r="Y43" i="1"/>
  <c r="Y46" i="1" s="1"/>
  <c r="X43" i="1"/>
  <c r="X46" i="1" s="1"/>
  <c r="W43" i="1"/>
  <c r="W46" i="1" s="1"/>
  <c r="V43" i="1"/>
  <c r="V46" i="1" s="1"/>
  <c r="B46" i="1"/>
  <c r="C43" i="1"/>
  <c r="C46" i="1" s="1"/>
  <c r="B43" i="1"/>
  <c r="AQ16" i="1"/>
  <c r="AP16" i="1"/>
  <c r="M44" i="1"/>
  <c r="AO44" i="1" s="1"/>
  <c r="AS44" i="1" s="1"/>
  <c r="L44" i="1"/>
  <c r="AN44" i="1" s="1"/>
  <c r="AR44" i="1" s="1"/>
  <c r="AM13" i="1"/>
  <c r="AL13" i="1"/>
  <c r="AM11" i="1"/>
  <c r="AL11" i="1"/>
  <c r="U16" i="1"/>
  <c r="T16" i="1"/>
  <c r="S16" i="1"/>
  <c r="R16" i="1"/>
  <c r="Q16" i="1"/>
  <c r="P16" i="1"/>
  <c r="O16" i="1"/>
  <c r="AC16" i="1" s="1"/>
  <c r="N16" i="1"/>
  <c r="E16" i="1"/>
  <c r="G16" i="1"/>
  <c r="I16" i="1"/>
  <c r="K16" i="1"/>
  <c r="D16" i="1"/>
  <c r="F16" i="1"/>
  <c r="H16" i="1"/>
  <c r="J16" i="1"/>
  <c r="M45" i="1"/>
  <c r="L45" i="1"/>
  <c r="AN45" i="1" s="1"/>
  <c r="AR45" i="1" s="1"/>
  <c r="M42" i="1"/>
  <c r="AC42" i="1"/>
  <c r="L42" i="1"/>
  <c r="AB42" i="1"/>
  <c r="M41" i="1"/>
  <c r="AC41" i="1"/>
  <c r="L41" i="1"/>
  <c r="AB41" i="1"/>
  <c r="M40" i="1"/>
  <c r="AC40" i="1"/>
  <c r="L40" i="1"/>
  <c r="AB40" i="1"/>
  <c r="M39" i="1"/>
  <c r="AC39" i="1"/>
  <c r="L39" i="1"/>
  <c r="AB39" i="1"/>
  <c r="L38" i="1"/>
  <c r="AB38" i="1"/>
  <c r="AN38" i="1" s="1"/>
  <c r="AR38" i="1" s="1"/>
  <c r="AL38" i="1"/>
  <c r="AQ32" i="1"/>
  <c r="AQ36" i="1"/>
  <c r="AP32" i="1"/>
  <c r="AP36" i="1"/>
  <c r="E32" i="1"/>
  <c r="E36" i="1"/>
  <c r="G32" i="1"/>
  <c r="G36" i="1"/>
  <c r="I32" i="1"/>
  <c r="I36" i="1"/>
  <c r="K32" i="1"/>
  <c r="K36" i="1"/>
  <c r="O32" i="1"/>
  <c r="Q32" i="1"/>
  <c r="S32" i="1"/>
  <c r="U32" i="1"/>
  <c r="U43" i="1" s="1"/>
  <c r="U46" i="1" s="1"/>
  <c r="AE16" i="1"/>
  <c r="AE43" i="1" s="1"/>
  <c r="AE46" i="1" s="1"/>
  <c r="AG16" i="1"/>
  <c r="AG43" i="1" s="1"/>
  <c r="AG46" i="1" s="1"/>
  <c r="AI16" i="1"/>
  <c r="AI43" i="1" s="1"/>
  <c r="AI46" i="1" s="1"/>
  <c r="AK16" i="1"/>
  <c r="AK43" i="1" s="1"/>
  <c r="AK46" i="1" s="1"/>
  <c r="D32" i="1"/>
  <c r="D36" i="1"/>
  <c r="F32" i="1"/>
  <c r="F36" i="1"/>
  <c r="H32" i="1"/>
  <c r="H36" i="1"/>
  <c r="J32" i="1"/>
  <c r="J36" i="1"/>
  <c r="N32" i="1"/>
  <c r="P32" i="1"/>
  <c r="R32" i="1"/>
  <c r="R43" i="1" s="1"/>
  <c r="R46" i="1" s="1"/>
  <c r="T32" i="1"/>
  <c r="AD16" i="1"/>
  <c r="AD43" i="1" s="1"/>
  <c r="AD46" i="1" s="1"/>
  <c r="AF16" i="1"/>
  <c r="AF43" i="1" s="1"/>
  <c r="AF46" i="1" s="1"/>
  <c r="AH16" i="1"/>
  <c r="AH43" i="1" s="1"/>
  <c r="AH46" i="1" s="1"/>
  <c r="AJ16" i="1"/>
  <c r="AJ43" i="1" s="1"/>
  <c r="AJ46" i="1" s="1"/>
  <c r="M35" i="1"/>
  <c r="AO35" i="1" s="1"/>
  <c r="AS35" i="1" s="1"/>
  <c r="L35" i="1"/>
  <c r="AN35" i="1" s="1"/>
  <c r="AR35" i="1" s="1"/>
  <c r="M34" i="1"/>
  <c r="AO34" i="1" s="1"/>
  <c r="AS34" i="1" s="1"/>
  <c r="L34" i="1"/>
  <c r="AN34" i="1" s="1"/>
  <c r="AR34" i="1" s="1"/>
  <c r="AC33" i="1"/>
  <c r="AO33" i="1" s="1"/>
  <c r="AS33" i="1" s="1"/>
  <c r="AB33" i="1"/>
  <c r="AN33" i="1" s="1"/>
  <c r="AR33" i="1" s="1"/>
  <c r="M31" i="1"/>
  <c r="AC31" i="1"/>
  <c r="L31" i="1"/>
  <c r="AB31" i="1"/>
  <c r="M30" i="1"/>
  <c r="AC30" i="1"/>
  <c r="L30" i="1"/>
  <c r="AB30" i="1"/>
  <c r="M29" i="1"/>
  <c r="AC29" i="1"/>
  <c r="AO29" i="1" s="1"/>
  <c r="AS29" i="1" s="1"/>
  <c r="L29" i="1"/>
  <c r="AB29" i="1"/>
  <c r="M28" i="1"/>
  <c r="AC28" i="1"/>
  <c r="L28" i="1"/>
  <c r="AB28" i="1"/>
  <c r="M27" i="1"/>
  <c r="AC27" i="1"/>
  <c r="L27" i="1"/>
  <c r="AB27" i="1"/>
  <c r="M26" i="1"/>
  <c r="AC26" i="1"/>
  <c r="L26" i="1"/>
  <c r="AB26" i="1"/>
  <c r="M25" i="1"/>
  <c r="AC25" i="1"/>
  <c r="L25" i="1"/>
  <c r="AB25" i="1"/>
  <c r="M24" i="1"/>
  <c r="AC24" i="1"/>
  <c r="L24" i="1"/>
  <c r="AB24" i="1"/>
  <c r="M23" i="1"/>
  <c r="AC23" i="1"/>
  <c r="L23" i="1"/>
  <c r="AB23" i="1"/>
  <c r="AN23" i="1" s="1"/>
  <c r="AR23" i="1" s="1"/>
  <c r="M22" i="1"/>
  <c r="AC22" i="1"/>
  <c r="L22" i="1"/>
  <c r="AB22" i="1"/>
  <c r="M21" i="1"/>
  <c r="AC21" i="1"/>
  <c r="L21" i="1"/>
  <c r="AB21" i="1"/>
  <c r="M20" i="1"/>
  <c r="AO20" i="1" s="1"/>
  <c r="AS20" i="1" s="1"/>
  <c r="AC20" i="1"/>
  <c r="L20" i="1"/>
  <c r="AB20" i="1"/>
  <c r="M19" i="1"/>
  <c r="AC19" i="1"/>
  <c r="L19" i="1"/>
  <c r="AB19" i="1"/>
  <c r="M18" i="1"/>
  <c r="AC18" i="1"/>
  <c r="L18" i="1"/>
  <c r="AB18" i="1"/>
  <c r="L17" i="1"/>
  <c r="AB17" i="1"/>
  <c r="AM15" i="1"/>
  <c r="AS15" i="1" s="1"/>
  <c r="AL15" i="1"/>
  <c r="AR15" i="1" s="1"/>
  <c r="AM14" i="1"/>
  <c r="AS14" i="1" s="1"/>
  <c r="AL14" i="1"/>
  <c r="AN14" i="1" s="1"/>
  <c r="AR14" i="1"/>
  <c r="AC13" i="1"/>
  <c r="AB13" i="1"/>
  <c r="AC12" i="1"/>
  <c r="AM12" i="1"/>
  <c r="AB12" i="1"/>
  <c r="AL12" i="1"/>
  <c r="AR12" i="1" s="1"/>
  <c r="M11" i="1"/>
  <c r="AC11" i="1"/>
  <c r="L11" i="1"/>
  <c r="AB11" i="1"/>
  <c r="AM10" i="1"/>
  <c r="AS10" i="1" s="1"/>
  <c r="AL10" i="1"/>
  <c r="AN10" i="1" s="1"/>
  <c r="AM9" i="1"/>
  <c r="AO9" i="1"/>
  <c r="AL9" i="1"/>
  <c r="AR9" i="1" s="1"/>
  <c r="AM8" i="1"/>
  <c r="AS8" i="1" s="1"/>
  <c r="AL8" i="1"/>
  <c r="AM7" i="1"/>
  <c r="AS7" i="1" s="1"/>
  <c r="AL7" i="1"/>
  <c r="AN7" i="1" s="1"/>
  <c r="AM6" i="1"/>
  <c r="AO6" i="1" s="1"/>
  <c r="AS6" i="1" s="1"/>
  <c r="AM5" i="1"/>
  <c r="AL5" i="1"/>
  <c r="AR5" i="1" s="1"/>
  <c r="M37" i="1"/>
  <c r="AC37" i="1"/>
  <c r="AM37" i="1"/>
  <c r="L37" i="1"/>
  <c r="AC38" i="1"/>
  <c r="AM38" i="1"/>
  <c r="M38" i="1"/>
  <c r="AC6" i="1"/>
  <c r="AB6" i="1"/>
  <c r="AB37" i="1"/>
  <c r="AL37" i="1"/>
  <c r="AC7" i="1"/>
  <c r="AC17" i="1"/>
  <c r="M17" i="1"/>
  <c r="AC5" i="1"/>
  <c r="AB45" i="1"/>
  <c r="AC45" i="1"/>
  <c r="AC9" i="1"/>
  <c r="AC10" i="1"/>
  <c r="AB9" i="1"/>
  <c r="AB10" i="1"/>
  <c r="AB5" i="1"/>
  <c r="AC8" i="1"/>
  <c r="AC14" i="1"/>
  <c r="AC15" i="1"/>
  <c r="AB7" i="1"/>
  <c r="AB8" i="1"/>
  <c r="AN8" i="1" s="1"/>
  <c r="AB14" i="1"/>
  <c r="AB15" i="1"/>
  <c r="AS9" i="1"/>
  <c r="AR8" i="1"/>
  <c r="AO5" i="1" l="1"/>
  <c r="AS5" i="1" s="1"/>
  <c r="AN5" i="1"/>
  <c r="E43" i="1"/>
  <c r="E46" i="1" s="1"/>
  <c r="AP43" i="1"/>
  <c r="AP46" i="1" s="1"/>
  <c r="AO41" i="1"/>
  <c r="AS41" i="1" s="1"/>
  <c r="AO42" i="1"/>
  <c r="AS42" i="1" s="1"/>
  <c r="AO7" i="1"/>
  <c r="AO11" i="1"/>
  <c r="AS11" i="1" s="1"/>
  <c r="AB16" i="1"/>
  <c r="O43" i="1"/>
  <c r="O46" i="1" s="1"/>
  <c r="N43" i="1"/>
  <c r="N46" i="1" s="1"/>
  <c r="L16" i="1"/>
  <c r="AO13" i="1"/>
  <c r="AS13" i="1" s="1"/>
  <c r="AN13" i="1"/>
  <c r="AR13" i="1" s="1"/>
  <c r="T43" i="1"/>
  <c r="T46" i="1" s="1"/>
  <c r="AN19" i="1"/>
  <c r="AR19" i="1" s="1"/>
  <c r="AN20" i="1"/>
  <c r="AR20" i="1" s="1"/>
  <c r="AN22" i="1"/>
  <c r="AR22" i="1" s="1"/>
  <c r="AN21" i="1"/>
  <c r="AR21" i="1" s="1"/>
  <c r="AN25" i="1"/>
  <c r="AR25" i="1" s="1"/>
  <c r="AN24" i="1"/>
  <c r="AR24" i="1" s="1"/>
  <c r="AN26" i="1"/>
  <c r="AR26" i="1" s="1"/>
  <c r="K43" i="1"/>
  <c r="K46" i="1" s="1"/>
  <c r="AN39" i="1"/>
  <c r="AR39" i="1" s="1"/>
  <c r="AO39" i="1"/>
  <c r="AS39" i="1" s="1"/>
  <c r="AN27" i="1"/>
  <c r="AR27" i="1" s="1"/>
  <c r="AO40" i="1"/>
  <c r="AS40" i="1" s="1"/>
  <c r="AO14" i="1"/>
  <c r="AO10" i="1"/>
  <c r="AR10" i="1"/>
  <c r="AN29" i="1"/>
  <c r="AR29" i="1" s="1"/>
  <c r="AO8" i="1"/>
  <c r="AO37" i="1"/>
  <c r="AS37" i="1" s="1"/>
  <c r="AN37" i="1"/>
  <c r="AR37" i="1" s="1"/>
  <c r="AN18" i="1"/>
  <c r="AR18" i="1" s="1"/>
  <c r="H43" i="1"/>
  <c r="H46" i="1" s="1"/>
  <c r="L32" i="1"/>
  <c r="AN9" i="1"/>
  <c r="AO45" i="1"/>
  <c r="AS45" i="1" s="1"/>
  <c r="AO38" i="1"/>
  <c r="AS38" i="1" s="1"/>
  <c r="AN41" i="1"/>
  <c r="AR41" i="1" s="1"/>
  <c r="AN42" i="1"/>
  <c r="AR42" i="1" s="1"/>
  <c r="AN40" i="1"/>
  <c r="AR40" i="1" s="1"/>
  <c r="AS36" i="1"/>
  <c r="M36" i="1"/>
  <c r="AO36" i="1" s="1"/>
  <c r="L36" i="1"/>
  <c r="AN36" i="1" s="1"/>
  <c r="G43" i="1"/>
  <c r="G46" i="1" s="1"/>
  <c r="AN17" i="1"/>
  <c r="AR17" i="1" s="1"/>
  <c r="AO21" i="1"/>
  <c r="AS21" i="1" s="1"/>
  <c r="AO25" i="1"/>
  <c r="AS25" i="1" s="1"/>
  <c r="AO27" i="1"/>
  <c r="AS27" i="1" s="1"/>
  <c r="AO28" i="1"/>
  <c r="AS28" i="1" s="1"/>
  <c r="AO30" i="1"/>
  <c r="AS30" i="1" s="1"/>
  <c r="S43" i="1"/>
  <c r="S46" i="1" s="1"/>
  <c r="AN28" i="1"/>
  <c r="AR28" i="1" s="1"/>
  <c r="AN30" i="1"/>
  <c r="AR30" i="1" s="1"/>
  <c r="AN31" i="1"/>
  <c r="AR31" i="1" s="1"/>
  <c r="AO31" i="1"/>
  <c r="AS31" i="1" s="1"/>
  <c r="AO18" i="1"/>
  <c r="AS18" i="1" s="1"/>
  <c r="AO19" i="1"/>
  <c r="AS19" i="1" s="1"/>
  <c r="AO22" i="1"/>
  <c r="AS22" i="1" s="1"/>
  <c r="AO23" i="1"/>
  <c r="AS23" i="1" s="1"/>
  <c r="AO24" i="1"/>
  <c r="AS24" i="1" s="1"/>
  <c r="AO26" i="1"/>
  <c r="AS26" i="1" s="1"/>
  <c r="J43" i="1"/>
  <c r="J46" i="1" s="1"/>
  <c r="I43" i="1"/>
  <c r="I46" i="1" s="1"/>
  <c r="M32" i="1"/>
  <c r="AO17" i="1"/>
  <c r="AS17" i="1" s="1"/>
  <c r="AQ43" i="1"/>
  <c r="AQ46" i="1" s="1"/>
  <c r="AR7" i="1"/>
  <c r="AN15" i="1"/>
  <c r="AO15" i="1"/>
  <c r="AN12" i="1"/>
  <c r="AO12" i="1"/>
  <c r="Q43" i="1"/>
  <c r="Q46" i="1" s="1"/>
  <c r="P43" i="1"/>
  <c r="P46" i="1" s="1"/>
  <c r="AN11" i="1"/>
  <c r="AR11" i="1" s="1"/>
  <c r="M16" i="1"/>
  <c r="AR36" i="1"/>
  <c r="AM16" i="1"/>
  <c r="AM43" i="1" s="1"/>
  <c r="AM46" i="1" s="1"/>
  <c r="AC32" i="1"/>
  <c r="AC43" i="1" s="1"/>
  <c r="AC46" i="1" s="1"/>
  <c r="AL16" i="1"/>
  <c r="AL43" i="1" s="1"/>
  <c r="AL46" i="1" s="1"/>
  <c r="AS12" i="1"/>
  <c r="F43" i="1"/>
  <c r="F46" i="1" s="1"/>
  <c r="D43" i="1"/>
  <c r="D46" i="1" s="1"/>
  <c r="AB32" i="1"/>
  <c r="L43" i="1" l="1"/>
  <c r="L46" i="1" s="1"/>
  <c r="AS16" i="1"/>
  <c r="AR16" i="1"/>
  <c r="AN16" i="1"/>
  <c r="M43" i="1"/>
  <c r="M46" i="1" s="1"/>
  <c r="AB43" i="1"/>
  <c r="AB46" i="1" s="1"/>
  <c r="AN32" i="1"/>
  <c r="AR32" i="1" s="1"/>
  <c r="AR43" i="1" s="1"/>
  <c r="AR46" i="1" s="1"/>
  <c r="AO16" i="1"/>
  <c r="AO32" i="1"/>
  <c r="AS32" i="1" s="1"/>
  <c r="AS43" i="1" l="1"/>
  <c r="AS46" i="1" s="1"/>
  <c r="AO43" i="1"/>
  <c r="AO46" i="1" s="1"/>
  <c r="AN43" i="1"/>
  <c r="AN46" i="1" s="1"/>
</calcChain>
</file>

<file path=xl/sharedStrings.xml><?xml version="1.0" encoding="utf-8"?>
<sst xmlns="http://schemas.openxmlformats.org/spreadsheetml/2006/main" count="112" uniqueCount="70">
  <si>
    <t>1-a klasė</t>
  </si>
  <si>
    <t>2-a klasė</t>
  </si>
  <si>
    <t>3-a klasė</t>
  </si>
  <si>
    <t>4-a klasė</t>
  </si>
  <si>
    <t>5-a klasė</t>
  </si>
  <si>
    <t>6-a klasė</t>
  </si>
  <si>
    <t>7-a klasė</t>
  </si>
  <si>
    <t>8-a klasė</t>
  </si>
  <si>
    <t>10-a klasė</t>
  </si>
  <si>
    <t>2-a gimn.</t>
  </si>
  <si>
    <t>3-a gimn.</t>
  </si>
  <si>
    <t>4-a gimn.</t>
  </si>
  <si>
    <t xml:space="preserve">  IŠ  VISO</t>
  </si>
  <si>
    <t>kl.</t>
  </si>
  <si>
    <t>mok.</t>
  </si>
  <si>
    <t>9-a klasė</t>
  </si>
  <si>
    <t>1-a gimn.</t>
  </si>
  <si>
    <t>Iš viso          1-4 kl.</t>
  </si>
  <si>
    <t>Iš viso               5-10 kl.</t>
  </si>
  <si>
    <t>Mokykla              Klasė</t>
  </si>
  <si>
    <t xml:space="preserve">IŠ VISO </t>
  </si>
  <si>
    <t>Iš viso 1-4               gimn.kl.</t>
  </si>
  <si>
    <t xml:space="preserve">PUG  </t>
  </si>
  <si>
    <t>Paren-giamoji kl.</t>
  </si>
  <si>
    <t>Darbinio ugdymo</t>
  </si>
  <si>
    <t xml:space="preserve">  IŠ  VISO SU PUG</t>
  </si>
  <si>
    <t>SUAUGUSIŲJŲ mokykla</t>
  </si>
  <si>
    <t>S.DAUKANTO gimnazija</t>
  </si>
  <si>
    <t>DIDŽDVARIO gimnazija</t>
  </si>
  <si>
    <t>J.JANONIO gimnazija</t>
  </si>
  <si>
    <t>LIEPORIŲ gimnazija</t>
  </si>
  <si>
    <t>S.ŠALKAUSKIO gimnazija</t>
  </si>
  <si>
    <t>VšĮ ŠU gimnazija</t>
  </si>
  <si>
    <t>DAINŲ progimnazija</t>
  </si>
  <si>
    <t>GEGUŽIŲ progimnazija</t>
  </si>
  <si>
    <t>GYTARIŲ progimnazija</t>
  </si>
  <si>
    <t>JOVARO progimnazija</t>
  </si>
  <si>
    <t>V.KUDIRKOS progimnazija</t>
  </si>
  <si>
    <t>MEDELYNO progimnazija</t>
  </si>
  <si>
    <t>RAGAINĖS progimnazija</t>
  </si>
  <si>
    <t>„RASOS“ progimnazija</t>
  </si>
  <si>
    <t>RĖKYVOS progimnazija</t>
  </si>
  <si>
    <t>SALDUVĖS progimnazija</t>
  </si>
  <si>
    <t>ZOKNIŲ   progimnazija</t>
  </si>
  <si>
    <t>Suaug.m-klos Izoliatoriaus sk.</t>
  </si>
  <si>
    <t>CENTRO pradinė</t>
  </si>
  <si>
    <t>SANATORINĖ mokykla</t>
  </si>
  <si>
    <t>LOGOPEDINĖ mokykla</t>
  </si>
  <si>
    <t xml:space="preserve">GIMNAZIJOS IŠ VISO </t>
  </si>
  <si>
    <t xml:space="preserve">PROGIMNAZIJOS IŠ VISO </t>
  </si>
  <si>
    <t xml:space="preserve">PRADINĖS IŠ VISO </t>
  </si>
  <si>
    <t>NORMUNDO VALTERIO jaunimo m-kla</t>
  </si>
  <si>
    <t>S.DAUKANTO gimn. nuotolinis m.</t>
  </si>
  <si>
    <t>Šiaulių sporto gimnazija</t>
  </si>
  <si>
    <t>VšĮ Šiaulių jėzuitų m-kla</t>
  </si>
  <si>
    <t xml:space="preserve">SAV. PAVALDUMO IŠ VISO </t>
  </si>
  <si>
    <t>„RINGUVOS“ spec. mokykla</t>
  </si>
  <si>
    <t>SPEC. ugdymo centras</t>
  </si>
  <si>
    <t>,,ROMUVOS“  gimnazija</t>
  </si>
  <si>
    <t>,,SANTARVĖS“ gimnazija</t>
  </si>
  <si>
    <t>,,SAULĖTEKIO“ gimnazija</t>
  </si>
  <si>
    <t>,,JUVENTOS“ progimnazija</t>
  </si>
  <si>
    <t>,,ROMUVOS“  progimnazija</t>
  </si>
  <si>
    <t>,,SANDOROS“ progimnazija</t>
  </si>
  <si>
    <t>,,Sandoros“ progimn. nuotolinis m.</t>
  </si>
  <si>
    <t>,,SAULĖS“ pradinė</t>
  </si>
  <si>
    <t>VšĮ ,,SMALS. PABIRUČIAI“</t>
  </si>
  <si>
    <t>Pagal Mokinių registro duomenis parengė vyr. specialistė  A. Berzinienė</t>
  </si>
  <si>
    <t>Šiaulių miesto bendrojo ugdymo mokyklų mokinių skaičius 2018/2019 mokslo metais                                                                                                                                                                                                                                                                        ( pagal Mokinių registro 2018-09-01 duomenis  )</t>
  </si>
  <si>
    <t>2018 m. rugsėjo 17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</si>
</sst>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6"/>
      <name val="Arial"/>
      <family val="2"/>
    </font>
    <font>
      <sz val="6"/>
      <name val="Times New Roman Baltic"/>
      <family val="1"/>
      <charset val="186"/>
    </font>
    <font>
      <b/>
      <sz val="6"/>
      <name val="Arial"/>
      <family val="2"/>
    </font>
    <font>
      <sz val="7"/>
      <name val="Arial"/>
      <family val="2"/>
    </font>
    <font>
      <sz val="6"/>
      <color indexed="10"/>
      <name val="Arial"/>
      <family val="2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7.5"/>
      <name val="Times New Roman"/>
      <family val="1"/>
      <charset val="186"/>
    </font>
    <font>
      <sz val="7.5"/>
      <name val="Times New Roman"/>
      <family val="1"/>
      <charset val="186"/>
    </font>
    <font>
      <sz val="7.5"/>
      <color indexed="10"/>
      <name val="Times New Roman"/>
      <family val="1"/>
      <charset val="186"/>
    </font>
    <font>
      <sz val="6"/>
      <name val="Times New Roman"/>
      <family val="1"/>
      <charset val="186"/>
    </font>
    <font>
      <sz val="7"/>
      <name val="Times New Roman"/>
      <family val="1"/>
      <charset val="186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7.5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left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/>
    <xf numFmtId="0" fontId="4" fillId="2" borderId="0" xfId="0" applyFont="1" applyFill="1" applyBorder="1"/>
    <xf numFmtId="0" fontId="5" fillId="0" borderId="0" xfId="0" applyFont="1"/>
    <xf numFmtId="0" fontId="1" fillId="0" borderId="1" xfId="0" applyFont="1" applyBorder="1" applyAlignment="1"/>
    <xf numFmtId="0" fontId="1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22" xfId="0" applyFont="1" applyFill="1" applyBorder="1"/>
    <xf numFmtId="0" fontId="9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9" xfId="0" applyFont="1" applyFill="1" applyBorder="1"/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0" xfId="0" applyFont="1" applyFill="1" applyBorder="1"/>
    <xf numFmtId="0" fontId="9" fillId="0" borderId="32" xfId="0" applyFont="1" applyFill="1" applyBorder="1"/>
    <xf numFmtId="0" fontId="10" fillId="0" borderId="27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32" xfId="0" applyFont="1" applyFill="1" applyBorder="1"/>
    <xf numFmtId="0" fontId="9" fillId="0" borderId="33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0" borderId="25" xfId="0" applyFont="1" applyFill="1" applyBorder="1"/>
    <xf numFmtId="0" fontId="9" fillId="0" borderId="26" xfId="0" applyFont="1" applyFill="1" applyBorder="1"/>
    <xf numFmtId="0" fontId="9" fillId="2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1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5" xfId="0" applyFont="1" applyFill="1" applyBorder="1"/>
    <xf numFmtId="0" fontId="9" fillId="2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0" borderId="37" xfId="0" applyFont="1" applyFill="1" applyBorder="1"/>
    <xf numFmtId="0" fontId="9" fillId="0" borderId="23" xfId="0" applyFont="1" applyFill="1" applyBorder="1"/>
    <xf numFmtId="0" fontId="9" fillId="0" borderId="38" xfId="0" applyFont="1" applyFill="1" applyBorder="1"/>
    <xf numFmtId="0" fontId="9" fillId="0" borderId="40" xfId="0" applyFont="1" applyFill="1" applyBorder="1"/>
    <xf numFmtId="0" fontId="9" fillId="0" borderId="41" xfId="0" applyFont="1" applyFill="1" applyBorder="1"/>
    <xf numFmtId="0" fontId="9" fillId="0" borderId="4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7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10" fillId="0" borderId="28" xfId="0" applyFont="1" applyFill="1" applyBorder="1"/>
    <xf numFmtId="0" fontId="10" fillId="0" borderId="27" xfId="0" applyFont="1" applyFill="1" applyBorder="1"/>
    <xf numFmtId="0" fontId="10" fillId="0" borderId="29" xfId="0" applyFont="1" applyFill="1" applyBorder="1"/>
    <xf numFmtId="0" fontId="10" fillId="0" borderId="17" xfId="0" applyFont="1" applyFill="1" applyBorder="1"/>
    <xf numFmtId="0" fontId="10" fillId="0" borderId="18" xfId="0" applyFont="1" applyFill="1" applyBorder="1"/>
    <xf numFmtId="0" fontId="10" fillId="0" borderId="27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9" fillId="0" borderId="43" xfId="0" applyFont="1" applyFill="1" applyBorder="1"/>
    <xf numFmtId="0" fontId="9" fillId="0" borderId="36" xfId="0" applyFont="1" applyFill="1" applyBorder="1"/>
    <xf numFmtId="0" fontId="9" fillId="0" borderId="4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6" xfId="0" applyFont="1" applyFill="1" applyBorder="1"/>
    <xf numFmtId="0" fontId="10" fillId="0" borderId="7" xfId="0" applyFont="1" applyFill="1" applyBorder="1"/>
    <xf numFmtId="0" fontId="9" fillId="2" borderId="6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7" xfId="0" applyFont="1" applyBorder="1" applyAlignment="1">
      <alignment horizontal="center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/>
    <xf numFmtId="0" fontId="9" fillId="0" borderId="34" xfId="0" applyFont="1" applyFill="1" applyBorder="1"/>
    <xf numFmtId="0" fontId="10" fillId="0" borderId="31" xfId="0" applyFont="1" applyFill="1" applyBorder="1"/>
    <xf numFmtId="0" fontId="10" fillId="0" borderId="34" xfId="0" applyFont="1" applyFill="1" applyBorder="1"/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/>
    <xf numFmtId="0" fontId="10" fillId="0" borderId="27" xfId="0" applyFont="1" applyBorder="1"/>
    <xf numFmtId="0" fontId="10" fillId="0" borderId="29" xfId="0" applyFont="1" applyBorder="1"/>
    <xf numFmtId="0" fontId="10" fillId="2" borderId="25" xfId="0" applyFont="1" applyFill="1" applyBorder="1"/>
    <xf numFmtId="0" fontId="9" fillId="0" borderId="46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9" fillId="0" borderId="0" xfId="0" applyFont="1" applyFill="1" applyBorder="1"/>
    <xf numFmtId="0" fontId="9" fillId="2" borderId="0" xfId="0" applyFont="1" applyFill="1" applyBorder="1"/>
    <xf numFmtId="0" fontId="11" fillId="0" borderId="50" xfId="0" applyFont="1" applyBorder="1" applyAlignment="1">
      <alignment horizontal="left"/>
    </xf>
    <xf numFmtId="0" fontId="11" fillId="0" borderId="51" xfId="0" applyFont="1" applyFill="1" applyBorder="1" applyAlignment="1">
      <alignment horizontal="left"/>
    </xf>
    <xf numFmtId="0" fontId="11" fillId="0" borderId="50" xfId="0" applyFont="1" applyFill="1" applyBorder="1" applyAlignment="1">
      <alignment horizontal="left"/>
    </xf>
    <xf numFmtId="0" fontId="11" fillId="0" borderId="52" xfId="0" applyFont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9" fillId="0" borderId="5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10" fillId="0" borderId="37" xfId="0" applyFont="1" applyFill="1" applyBorder="1"/>
    <xf numFmtId="0" fontId="10" fillId="0" borderId="23" xfId="0" applyFont="1" applyFill="1" applyBorder="1"/>
    <xf numFmtId="0" fontId="10" fillId="0" borderId="38" xfId="0" applyFont="1" applyFill="1" applyBorder="1"/>
    <xf numFmtId="0" fontId="10" fillId="0" borderId="43" xfId="0" applyFont="1" applyFill="1" applyBorder="1"/>
    <xf numFmtId="0" fontId="11" fillId="2" borderId="6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9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10" fillId="2" borderId="29" xfId="0" applyFont="1" applyFill="1" applyBorder="1"/>
    <xf numFmtId="0" fontId="9" fillId="0" borderId="24" xfId="0" applyFont="1" applyFill="1" applyBorder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9" fillId="2" borderId="2" xfId="0" applyFont="1" applyFill="1" applyBorder="1" applyAlignment="1">
      <alignment horizontal="center" vertical="justify"/>
    </xf>
    <xf numFmtId="0" fontId="9" fillId="2" borderId="44" xfId="0" applyFont="1" applyFill="1" applyBorder="1" applyAlignment="1">
      <alignment horizontal="center" vertical="justify"/>
    </xf>
    <xf numFmtId="0" fontId="9" fillId="2" borderId="6" xfId="0" applyFont="1" applyFill="1" applyBorder="1" applyAlignment="1">
      <alignment horizontal="center" vertical="justify"/>
    </xf>
    <xf numFmtId="0" fontId="9" fillId="2" borderId="7" xfId="0" applyFont="1" applyFill="1" applyBorder="1" applyAlignment="1">
      <alignment horizontal="center" vertical="justify"/>
    </xf>
    <xf numFmtId="0" fontId="9" fillId="0" borderId="2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1</xdr:col>
      <xdr:colOff>0</xdr:colOff>
      <xdr:row>2</xdr:row>
      <xdr:rowOff>276225</xdr:rowOff>
    </xdr:to>
    <xdr:sp macro="" textlink="">
      <xdr:nvSpPr>
        <xdr:cNvPr id="1123" name="Line 1"/>
        <xdr:cNvSpPr>
          <a:spLocks noChangeShapeType="1"/>
        </xdr:cNvSpPr>
      </xdr:nvSpPr>
      <xdr:spPr bwMode="auto">
        <a:xfrm>
          <a:off x="19050" y="495300"/>
          <a:ext cx="9525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C99"/>
  <sheetViews>
    <sheetView tabSelected="1" zoomScaleNormal="150" workbookViewId="0">
      <selection activeCell="AS23" sqref="AS23"/>
    </sheetView>
  </sheetViews>
  <sheetFormatPr defaultRowHeight="8.25" x14ac:dyDescent="0.15"/>
  <cols>
    <col min="1" max="1" width="14.5703125" style="5" customWidth="1"/>
    <col min="2" max="2" width="2.28515625" style="5" customWidth="1"/>
    <col min="3" max="3" width="3" style="5" customWidth="1"/>
    <col min="4" max="4" width="2.140625" style="3" customWidth="1"/>
    <col min="5" max="5" width="3.85546875" style="3" customWidth="1"/>
    <col min="6" max="6" width="2.42578125" style="3" customWidth="1"/>
    <col min="7" max="7" width="3.5703125" style="3" customWidth="1"/>
    <col min="8" max="8" width="2.140625" style="3" customWidth="1"/>
    <col min="9" max="9" width="4" style="3" customWidth="1"/>
    <col min="10" max="10" width="2.140625" style="3" customWidth="1"/>
    <col min="11" max="11" width="4.140625" style="3" customWidth="1"/>
    <col min="12" max="12" width="2.85546875" style="7" customWidth="1"/>
    <col min="13" max="13" width="3.85546875" style="7" customWidth="1"/>
    <col min="14" max="14" width="2.28515625" style="3" customWidth="1"/>
    <col min="15" max="15" width="3.7109375" style="3" customWidth="1"/>
    <col min="16" max="16" width="2.140625" style="3" customWidth="1"/>
    <col min="17" max="17" width="3.7109375" style="3" customWidth="1"/>
    <col min="18" max="18" width="2.42578125" style="3" customWidth="1"/>
    <col min="19" max="19" width="3.7109375" style="3" customWidth="1"/>
    <col min="20" max="20" width="2.42578125" style="3" customWidth="1"/>
    <col min="21" max="21" width="3.5703125" style="3" customWidth="1"/>
    <col min="22" max="22" width="2.28515625" style="3" customWidth="1"/>
    <col min="23" max="23" width="3.42578125" style="3" customWidth="1"/>
    <col min="24" max="24" width="2.28515625" style="3" customWidth="1"/>
    <col min="25" max="25" width="3.85546875" style="3" customWidth="1"/>
    <col min="26" max="26" width="2.28515625" style="3" customWidth="1"/>
    <col min="27" max="27" width="3.5703125" style="3" customWidth="1"/>
    <col min="28" max="28" width="2.85546875" style="6" customWidth="1"/>
    <col min="29" max="29" width="4.42578125" style="6" customWidth="1"/>
    <col min="30" max="30" width="2.42578125" style="3" customWidth="1"/>
    <col min="31" max="31" width="3.85546875" style="3" customWidth="1"/>
    <col min="32" max="32" width="2.5703125" style="3" customWidth="1"/>
    <col min="33" max="33" width="3.5703125" style="3" customWidth="1"/>
    <col min="34" max="34" width="2.28515625" style="3" customWidth="1"/>
    <col min="35" max="35" width="3.5703125" style="3" customWidth="1"/>
    <col min="36" max="36" width="2.28515625" style="3" customWidth="1"/>
    <col min="37" max="37" width="3.5703125" style="3" customWidth="1"/>
    <col min="38" max="38" width="3.140625" style="6" customWidth="1"/>
    <col min="39" max="39" width="3.7109375" style="6" customWidth="1"/>
    <col min="40" max="40" width="3.28515625" style="6" customWidth="1"/>
    <col min="41" max="41" width="4.42578125" style="6" customWidth="1"/>
    <col min="42" max="42" width="2.5703125" style="3" customWidth="1"/>
    <col min="43" max="43" width="3.28515625" style="3" customWidth="1"/>
    <col min="44" max="44" width="3.5703125" style="3" customWidth="1"/>
    <col min="45" max="45" width="4.85546875" style="3" customWidth="1"/>
    <col min="46" max="16384" width="9.140625" style="3"/>
  </cols>
  <sheetData>
    <row r="2" spans="1:55" s="1" customFormat="1" ht="30.75" customHeight="1" thickBot="1" x14ac:dyDescent="0.25">
      <c r="A2" s="215" t="s">
        <v>68</v>
      </c>
      <c r="B2" s="215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16"/>
      <c r="AS2" s="16"/>
    </row>
    <row r="3" spans="1:55" s="2" customFormat="1" ht="31.5" customHeight="1" thickBot="1" x14ac:dyDescent="0.25">
      <c r="A3" s="17" t="s">
        <v>19</v>
      </c>
      <c r="B3" s="223" t="s">
        <v>23</v>
      </c>
      <c r="C3" s="224"/>
      <c r="D3" s="18" t="s">
        <v>0</v>
      </c>
      <c r="E3" s="19"/>
      <c r="F3" s="19" t="s">
        <v>1</v>
      </c>
      <c r="G3" s="19"/>
      <c r="H3" s="19" t="s">
        <v>2</v>
      </c>
      <c r="I3" s="19"/>
      <c r="J3" s="18" t="s">
        <v>3</v>
      </c>
      <c r="K3" s="20"/>
      <c r="L3" s="219" t="s">
        <v>17</v>
      </c>
      <c r="M3" s="220"/>
      <c r="N3" s="18" t="s">
        <v>4</v>
      </c>
      <c r="O3" s="19"/>
      <c r="P3" s="19" t="s">
        <v>5</v>
      </c>
      <c r="Q3" s="19"/>
      <c r="R3" s="19" t="s">
        <v>6</v>
      </c>
      <c r="S3" s="19"/>
      <c r="T3" s="19" t="s">
        <v>7</v>
      </c>
      <c r="U3" s="19"/>
      <c r="V3" s="19" t="s">
        <v>15</v>
      </c>
      <c r="W3" s="19"/>
      <c r="X3" s="18" t="s">
        <v>8</v>
      </c>
      <c r="Y3" s="20"/>
      <c r="Z3" s="223" t="s">
        <v>24</v>
      </c>
      <c r="AA3" s="225"/>
      <c r="AB3" s="217" t="s">
        <v>18</v>
      </c>
      <c r="AC3" s="218"/>
      <c r="AD3" s="18" t="s">
        <v>16</v>
      </c>
      <c r="AE3" s="19"/>
      <c r="AF3" s="19" t="s">
        <v>9</v>
      </c>
      <c r="AG3" s="19"/>
      <c r="AH3" s="19" t="s">
        <v>10</v>
      </c>
      <c r="AI3" s="19"/>
      <c r="AJ3" s="19" t="s">
        <v>11</v>
      </c>
      <c r="AK3" s="20"/>
      <c r="AL3" s="217" t="s">
        <v>21</v>
      </c>
      <c r="AM3" s="218"/>
      <c r="AN3" s="21" t="s">
        <v>12</v>
      </c>
      <c r="AO3" s="22"/>
      <c r="AP3" s="221" t="s">
        <v>22</v>
      </c>
      <c r="AQ3" s="222"/>
      <c r="AR3" s="213" t="s">
        <v>25</v>
      </c>
      <c r="AS3" s="214"/>
      <c r="AV3" s="210"/>
      <c r="AW3" s="210"/>
    </row>
    <row r="4" spans="1:55" ht="12" customHeight="1" thickBot="1" x14ac:dyDescent="0.25">
      <c r="A4" s="23"/>
      <c r="B4" s="24" t="s">
        <v>13</v>
      </c>
      <c r="C4" s="24" t="s">
        <v>14</v>
      </c>
      <c r="D4" s="25" t="s">
        <v>13</v>
      </c>
      <c r="E4" s="26" t="s">
        <v>14</v>
      </c>
      <c r="F4" s="26" t="s">
        <v>13</v>
      </c>
      <c r="G4" s="26" t="s">
        <v>14</v>
      </c>
      <c r="H4" s="26" t="s">
        <v>13</v>
      </c>
      <c r="I4" s="26" t="s">
        <v>14</v>
      </c>
      <c r="J4" s="26" t="s">
        <v>13</v>
      </c>
      <c r="K4" s="27" t="s">
        <v>14</v>
      </c>
      <c r="L4" s="28" t="s">
        <v>13</v>
      </c>
      <c r="M4" s="29" t="s">
        <v>14</v>
      </c>
      <c r="N4" s="25" t="s">
        <v>13</v>
      </c>
      <c r="O4" s="26" t="s">
        <v>14</v>
      </c>
      <c r="P4" s="26" t="s">
        <v>13</v>
      </c>
      <c r="Q4" s="26" t="s">
        <v>14</v>
      </c>
      <c r="R4" s="26" t="s">
        <v>13</v>
      </c>
      <c r="S4" s="26" t="s">
        <v>14</v>
      </c>
      <c r="T4" s="26" t="s">
        <v>13</v>
      </c>
      <c r="U4" s="26" t="s">
        <v>14</v>
      </c>
      <c r="V4" s="26" t="s">
        <v>13</v>
      </c>
      <c r="W4" s="26" t="s">
        <v>14</v>
      </c>
      <c r="X4" s="26" t="s">
        <v>13</v>
      </c>
      <c r="Y4" s="30" t="s">
        <v>14</v>
      </c>
      <c r="Z4" s="24" t="s">
        <v>13</v>
      </c>
      <c r="AA4" s="24" t="s">
        <v>14</v>
      </c>
      <c r="AB4" s="28" t="s">
        <v>13</v>
      </c>
      <c r="AC4" s="29" t="s">
        <v>14</v>
      </c>
      <c r="AD4" s="31" t="s">
        <v>13</v>
      </c>
      <c r="AE4" s="26" t="s">
        <v>14</v>
      </c>
      <c r="AF4" s="26" t="s">
        <v>13</v>
      </c>
      <c r="AG4" s="26" t="s">
        <v>14</v>
      </c>
      <c r="AH4" s="26" t="s">
        <v>13</v>
      </c>
      <c r="AI4" s="26" t="s">
        <v>14</v>
      </c>
      <c r="AJ4" s="26" t="s">
        <v>13</v>
      </c>
      <c r="AK4" s="27" t="s">
        <v>14</v>
      </c>
      <c r="AL4" s="28" t="s">
        <v>13</v>
      </c>
      <c r="AM4" s="29" t="s">
        <v>14</v>
      </c>
      <c r="AN4" s="28" t="s">
        <v>13</v>
      </c>
      <c r="AO4" s="29" t="s">
        <v>14</v>
      </c>
      <c r="AP4" s="25" t="s">
        <v>13</v>
      </c>
      <c r="AQ4" s="27" t="s">
        <v>14</v>
      </c>
      <c r="AR4" s="28" t="s">
        <v>13</v>
      </c>
      <c r="AS4" s="29" t="s">
        <v>14</v>
      </c>
      <c r="AV4" s="211"/>
    </row>
    <row r="5" spans="1:55" ht="11.25" customHeight="1" x14ac:dyDescent="0.2">
      <c r="A5" s="169" t="s">
        <v>27</v>
      </c>
      <c r="B5" s="32"/>
      <c r="C5" s="32"/>
      <c r="D5" s="33"/>
      <c r="E5" s="34"/>
      <c r="F5" s="34"/>
      <c r="G5" s="34"/>
      <c r="H5" s="34"/>
      <c r="I5" s="34"/>
      <c r="J5" s="34"/>
      <c r="K5" s="35"/>
      <c r="L5" s="36"/>
      <c r="M5" s="37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  <c r="Z5" s="32"/>
      <c r="AA5" s="38"/>
      <c r="AB5" s="39">
        <f>ABS(P5+R5+T5)</f>
        <v>0</v>
      </c>
      <c r="AC5" s="40">
        <f>ABS(Q5+S5+U5)</f>
        <v>0</v>
      </c>
      <c r="AD5" s="41">
        <v>4</v>
      </c>
      <c r="AE5" s="34">
        <v>93</v>
      </c>
      <c r="AF5" s="34">
        <v>3</v>
      </c>
      <c r="AG5" s="34">
        <v>65</v>
      </c>
      <c r="AH5" s="42">
        <v>4</v>
      </c>
      <c r="AI5" s="34">
        <v>93</v>
      </c>
      <c r="AJ5" s="34">
        <v>4</v>
      </c>
      <c r="AK5" s="35">
        <v>94</v>
      </c>
      <c r="AL5" s="39">
        <f>ABS(AD5+AF5+AH5+AJ5)</f>
        <v>15</v>
      </c>
      <c r="AM5" s="40">
        <f>ABS(AE5+AG5+AI5+AK5)</f>
        <v>345</v>
      </c>
      <c r="AN5" s="43">
        <f>ABS(L5+AB5+AL5)</f>
        <v>15</v>
      </c>
      <c r="AO5" s="37">
        <f>ABS(M5+AC5+AM5)</f>
        <v>345</v>
      </c>
      <c r="AP5" s="44"/>
      <c r="AQ5" s="45"/>
      <c r="AR5" s="43">
        <f>ABS(AL5+AP5)</f>
        <v>15</v>
      </c>
      <c r="AS5" s="46">
        <f>ABS(AO5)</f>
        <v>345</v>
      </c>
      <c r="AV5" s="211"/>
    </row>
    <row r="6" spans="1:55" ht="11.25" customHeight="1" x14ac:dyDescent="0.2">
      <c r="A6" s="169" t="s">
        <v>52</v>
      </c>
      <c r="B6" s="59"/>
      <c r="C6" s="48"/>
      <c r="D6" s="44"/>
      <c r="E6" s="49"/>
      <c r="F6" s="49"/>
      <c r="G6" s="49"/>
      <c r="H6" s="49"/>
      <c r="I6" s="49"/>
      <c r="J6" s="49"/>
      <c r="K6" s="45"/>
      <c r="L6" s="36"/>
      <c r="M6" s="37"/>
      <c r="N6" s="44"/>
      <c r="O6" s="49"/>
      <c r="P6" s="49"/>
      <c r="Q6" s="49"/>
      <c r="R6" s="49"/>
      <c r="S6" s="49"/>
      <c r="T6" s="49"/>
      <c r="U6" s="49"/>
      <c r="V6" s="49"/>
      <c r="W6" s="49"/>
      <c r="X6" s="49"/>
      <c r="Y6" s="45"/>
      <c r="Z6" s="48"/>
      <c r="AA6" s="50"/>
      <c r="AB6" s="36">
        <f>ABS(P6+R6+T6)</f>
        <v>0</v>
      </c>
      <c r="AC6" s="37">
        <f>ABS(Q6+S6+U6)</f>
        <v>0</v>
      </c>
      <c r="AD6" s="51"/>
      <c r="AE6" s="49">
        <v>3</v>
      </c>
      <c r="AF6" s="49"/>
      <c r="AG6" s="49">
        <v>4</v>
      </c>
      <c r="AH6" s="52"/>
      <c r="AI6" s="49">
        <v>7</v>
      </c>
      <c r="AJ6" s="49"/>
      <c r="AK6" s="45">
        <v>11</v>
      </c>
      <c r="AL6" s="36"/>
      <c r="AM6" s="37">
        <f>ABS(AE6+AG6+AI6+AK6)</f>
        <v>25</v>
      </c>
      <c r="AN6" s="43"/>
      <c r="AO6" s="37">
        <f>ABS(M6+AC6+AM6)</f>
        <v>25</v>
      </c>
      <c r="AP6" s="44"/>
      <c r="AQ6" s="45"/>
      <c r="AR6" s="43"/>
      <c r="AS6" s="46">
        <f>ABS(AO6)</f>
        <v>25</v>
      </c>
      <c r="AV6" s="211"/>
    </row>
    <row r="7" spans="1:55" ht="11.25" customHeight="1" x14ac:dyDescent="0.2">
      <c r="A7" s="170" t="s">
        <v>28</v>
      </c>
      <c r="B7" s="48"/>
      <c r="C7" s="48"/>
      <c r="D7" s="44"/>
      <c r="E7" s="49"/>
      <c r="F7" s="49"/>
      <c r="G7" s="49"/>
      <c r="H7" s="49"/>
      <c r="I7" s="49"/>
      <c r="J7" s="49"/>
      <c r="K7" s="45"/>
      <c r="L7" s="53"/>
      <c r="M7" s="54"/>
      <c r="N7" s="44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5"/>
      <c r="AB7" s="53">
        <f t="shared" ref="AB7:AB15" si="0">ABS(P7+R7+T7)</f>
        <v>0</v>
      </c>
      <c r="AC7" s="54">
        <f t="shared" ref="AC7:AC15" si="1">ABS(Q7+S7+U7)</f>
        <v>0</v>
      </c>
      <c r="AD7" s="44">
        <v>5</v>
      </c>
      <c r="AE7" s="49">
        <v>143</v>
      </c>
      <c r="AF7" s="49">
        <v>5</v>
      </c>
      <c r="AG7" s="49">
        <v>147</v>
      </c>
      <c r="AH7" s="52">
        <v>6</v>
      </c>
      <c r="AI7" s="49">
        <v>168</v>
      </c>
      <c r="AJ7" s="49">
        <v>6</v>
      </c>
      <c r="AK7" s="45">
        <v>160</v>
      </c>
      <c r="AL7" s="36">
        <f t="shared" ref="AL7:AM16" si="2">AD7+AF7+AH7+AJ7</f>
        <v>22</v>
      </c>
      <c r="AM7" s="37">
        <f>AE7+AG7+AI7+AK7</f>
        <v>618</v>
      </c>
      <c r="AN7" s="43">
        <f t="shared" ref="AN7:AN16" si="3">L7+AB7+AL7</f>
        <v>22</v>
      </c>
      <c r="AO7" s="37">
        <f>ABS(M7+AC7+AM7)</f>
        <v>618</v>
      </c>
      <c r="AP7" s="55"/>
      <c r="AQ7" s="56"/>
      <c r="AR7" s="57">
        <f t="shared" ref="AR7:AR15" si="4">ABS(AL7+AP7)</f>
        <v>22</v>
      </c>
      <c r="AS7" s="58">
        <f t="shared" ref="AS7:AS15" si="5">ABS(AM7+AQ7)</f>
        <v>618</v>
      </c>
      <c r="AV7" s="211"/>
    </row>
    <row r="8" spans="1:55" ht="11.25" customHeight="1" x14ac:dyDescent="0.2">
      <c r="A8" s="171" t="s">
        <v>29</v>
      </c>
      <c r="B8" s="59"/>
      <c r="C8" s="59"/>
      <c r="D8" s="60"/>
      <c r="E8" s="61"/>
      <c r="F8" s="61"/>
      <c r="G8" s="61"/>
      <c r="H8" s="61"/>
      <c r="I8" s="61"/>
      <c r="J8" s="61"/>
      <c r="K8" s="62"/>
      <c r="L8" s="53"/>
      <c r="M8" s="54"/>
      <c r="N8" s="60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53">
        <f t="shared" si="0"/>
        <v>0</v>
      </c>
      <c r="AC8" s="54">
        <f t="shared" si="1"/>
        <v>0</v>
      </c>
      <c r="AD8" s="60">
        <v>5</v>
      </c>
      <c r="AE8" s="61">
        <v>150</v>
      </c>
      <c r="AF8" s="61">
        <v>5</v>
      </c>
      <c r="AG8" s="61">
        <v>150</v>
      </c>
      <c r="AH8" s="61">
        <v>5</v>
      </c>
      <c r="AI8" s="61">
        <v>150</v>
      </c>
      <c r="AJ8" s="61">
        <v>5</v>
      </c>
      <c r="AK8" s="62">
        <v>148</v>
      </c>
      <c r="AL8" s="53">
        <f t="shared" si="2"/>
        <v>20</v>
      </c>
      <c r="AM8" s="54">
        <f t="shared" si="2"/>
        <v>598</v>
      </c>
      <c r="AN8" s="53">
        <f t="shared" si="3"/>
        <v>20</v>
      </c>
      <c r="AO8" s="54">
        <f t="shared" ref="AO8:AO16" si="6">M8+AC8+AM8</f>
        <v>598</v>
      </c>
      <c r="AP8" s="63"/>
      <c r="AQ8" s="64"/>
      <c r="AR8" s="53">
        <f t="shared" si="4"/>
        <v>20</v>
      </c>
      <c r="AS8" s="58">
        <f t="shared" si="5"/>
        <v>598</v>
      </c>
      <c r="AV8" s="211"/>
    </row>
    <row r="9" spans="1:55" ht="11.25" customHeight="1" x14ac:dyDescent="0.2">
      <c r="A9" s="169" t="s">
        <v>30</v>
      </c>
      <c r="B9" s="59"/>
      <c r="C9" s="59"/>
      <c r="D9" s="65"/>
      <c r="E9" s="66"/>
      <c r="F9" s="66"/>
      <c r="G9" s="66"/>
      <c r="H9" s="66"/>
      <c r="I9" s="66"/>
      <c r="J9" s="66"/>
      <c r="K9" s="67"/>
      <c r="L9" s="53"/>
      <c r="M9" s="54"/>
      <c r="N9" s="65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7"/>
      <c r="AB9" s="53">
        <f t="shared" si="0"/>
        <v>0</v>
      </c>
      <c r="AC9" s="54">
        <f t="shared" si="1"/>
        <v>0</v>
      </c>
      <c r="AD9" s="65">
        <v>5</v>
      </c>
      <c r="AE9" s="66">
        <v>148</v>
      </c>
      <c r="AF9" s="66">
        <v>5</v>
      </c>
      <c r="AG9" s="66">
        <v>140</v>
      </c>
      <c r="AH9" s="66">
        <v>4</v>
      </c>
      <c r="AI9" s="66">
        <v>112</v>
      </c>
      <c r="AJ9" s="66">
        <v>4</v>
      </c>
      <c r="AK9" s="67">
        <v>126</v>
      </c>
      <c r="AL9" s="53">
        <f t="shared" si="2"/>
        <v>18</v>
      </c>
      <c r="AM9" s="54">
        <f t="shared" si="2"/>
        <v>526</v>
      </c>
      <c r="AN9" s="53">
        <f t="shared" si="3"/>
        <v>18</v>
      </c>
      <c r="AO9" s="54">
        <f t="shared" si="6"/>
        <v>526</v>
      </c>
      <c r="AP9" s="68"/>
      <c r="AQ9" s="69"/>
      <c r="AR9" s="53">
        <f t="shared" si="4"/>
        <v>18</v>
      </c>
      <c r="AS9" s="58">
        <f t="shared" si="5"/>
        <v>526</v>
      </c>
      <c r="AV9" s="211"/>
    </row>
    <row r="10" spans="1:55" ht="11.25" customHeight="1" x14ac:dyDescent="0.2">
      <c r="A10" s="169" t="s">
        <v>58</v>
      </c>
      <c r="B10" s="70"/>
      <c r="C10" s="70"/>
      <c r="D10" s="71"/>
      <c r="E10" s="72"/>
      <c r="F10" s="72"/>
      <c r="G10" s="72"/>
      <c r="H10" s="72"/>
      <c r="I10" s="72"/>
      <c r="J10" s="72"/>
      <c r="K10" s="73"/>
      <c r="L10" s="74"/>
      <c r="M10" s="75"/>
      <c r="N10" s="71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3"/>
      <c r="AB10" s="53">
        <f t="shared" si="0"/>
        <v>0</v>
      </c>
      <c r="AC10" s="54">
        <f t="shared" si="1"/>
        <v>0</v>
      </c>
      <c r="AD10" s="65">
        <v>5</v>
      </c>
      <c r="AE10" s="66">
        <v>121</v>
      </c>
      <c r="AF10" s="66">
        <v>5</v>
      </c>
      <c r="AG10" s="66">
        <v>134</v>
      </c>
      <c r="AH10" s="66">
        <v>4</v>
      </c>
      <c r="AI10" s="66">
        <v>107</v>
      </c>
      <c r="AJ10" s="66">
        <v>5</v>
      </c>
      <c r="AK10" s="67">
        <v>143</v>
      </c>
      <c r="AL10" s="53">
        <f t="shared" si="2"/>
        <v>19</v>
      </c>
      <c r="AM10" s="54">
        <f t="shared" si="2"/>
        <v>505</v>
      </c>
      <c r="AN10" s="53">
        <f t="shared" si="3"/>
        <v>19</v>
      </c>
      <c r="AO10" s="54">
        <f t="shared" si="6"/>
        <v>505</v>
      </c>
      <c r="AP10" s="76"/>
      <c r="AQ10" s="77"/>
      <c r="AR10" s="53">
        <f t="shared" si="4"/>
        <v>19</v>
      </c>
      <c r="AS10" s="58">
        <f t="shared" si="5"/>
        <v>505</v>
      </c>
      <c r="AV10" s="211"/>
    </row>
    <row r="11" spans="1:55" ht="11.25" customHeight="1" x14ac:dyDescent="0.2">
      <c r="A11" s="169" t="s">
        <v>59</v>
      </c>
      <c r="B11" s="59"/>
      <c r="C11" s="59"/>
      <c r="D11" s="60">
        <v>1</v>
      </c>
      <c r="E11" s="61">
        <v>12</v>
      </c>
      <c r="F11" s="61">
        <v>1</v>
      </c>
      <c r="G11" s="61">
        <v>21</v>
      </c>
      <c r="H11" s="61">
        <v>1</v>
      </c>
      <c r="I11" s="61">
        <v>19</v>
      </c>
      <c r="J11" s="61">
        <v>1</v>
      </c>
      <c r="K11" s="62">
        <v>17</v>
      </c>
      <c r="L11" s="53">
        <f>D11+F11+H11+J11</f>
        <v>4</v>
      </c>
      <c r="M11" s="54">
        <f>E11+G11+I11+K11</f>
        <v>69</v>
      </c>
      <c r="N11" s="60">
        <v>1</v>
      </c>
      <c r="O11" s="61">
        <v>14</v>
      </c>
      <c r="P11" s="61">
        <v>1</v>
      </c>
      <c r="Q11" s="61">
        <v>12</v>
      </c>
      <c r="R11" s="61">
        <v>1</v>
      </c>
      <c r="S11" s="61">
        <v>7</v>
      </c>
      <c r="T11" s="61">
        <v>1</v>
      </c>
      <c r="U11" s="61">
        <v>12</v>
      </c>
      <c r="V11" s="61"/>
      <c r="W11" s="61"/>
      <c r="X11" s="61"/>
      <c r="Y11" s="61"/>
      <c r="Z11" s="61"/>
      <c r="AA11" s="62"/>
      <c r="AB11" s="36">
        <f>N11+P11+R11+T11+V11+X11+Z11</f>
        <v>4</v>
      </c>
      <c r="AC11" s="37">
        <f>O11+Q11+S11+U11+W11+AA11+Y11</f>
        <v>45</v>
      </c>
      <c r="AD11" s="60">
        <v>1</v>
      </c>
      <c r="AE11" s="61">
        <v>8</v>
      </c>
      <c r="AF11" s="61">
        <v>1</v>
      </c>
      <c r="AG11" s="61">
        <v>13</v>
      </c>
      <c r="AH11" s="61">
        <v>1</v>
      </c>
      <c r="AI11" s="61">
        <v>11</v>
      </c>
      <c r="AJ11" s="61">
        <v>1</v>
      </c>
      <c r="AK11" s="62">
        <v>7</v>
      </c>
      <c r="AL11" s="36">
        <f>ABS(AD11+AF11+AH11+AJ11)</f>
        <v>4</v>
      </c>
      <c r="AM11" s="37">
        <f>ABS(AE11+AG11+AI11+AK11)</f>
        <v>39</v>
      </c>
      <c r="AN11" s="36">
        <f t="shared" si="3"/>
        <v>12</v>
      </c>
      <c r="AO11" s="37">
        <f t="shared" si="6"/>
        <v>153</v>
      </c>
      <c r="AP11" s="60">
        <v>1</v>
      </c>
      <c r="AQ11" s="62">
        <v>18</v>
      </c>
      <c r="AR11" s="36">
        <f>ABS(AN11+AP11)</f>
        <v>13</v>
      </c>
      <c r="AS11" s="78">
        <f>ABS(AO11+AQ11)</f>
        <v>171</v>
      </c>
      <c r="AV11" s="211"/>
    </row>
    <row r="12" spans="1:55" ht="11.25" customHeight="1" x14ac:dyDescent="0.2">
      <c r="A12" s="169" t="s">
        <v>60</v>
      </c>
      <c r="B12" s="59"/>
      <c r="C12" s="59"/>
      <c r="D12" s="65"/>
      <c r="E12" s="66"/>
      <c r="F12" s="66"/>
      <c r="G12" s="66"/>
      <c r="H12" s="66"/>
      <c r="I12" s="66"/>
      <c r="J12" s="66"/>
      <c r="K12" s="67"/>
      <c r="L12" s="53"/>
      <c r="M12" s="54"/>
      <c r="N12" s="65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  <c r="AB12" s="53">
        <f t="shared" si="0"/>
        <v>0</v>
      </c>
      <c r="AC12" s="54">
        <f t="shared" si="1"/>
        <v>0</v>
      </c>
      <c r="AD12" s="79">
        <v>2</v>
      </c>
      <c r="AE12" s="66">
        <v>46</v>
      </c>
      <c r="AF12" s="66">
        <v>3</v>
      </c>
      <c r="AG12" s="66">
        <v>72</v>
      </c>
      <c r="AH12" s="66">
        <v>3</v>
      </c>
      <c r="AI12" s="66">
        <v>63</v>
      </c>
      <c r="AJ12" s="66">
        <v>3</v>
      </c>
      <c r="AK12" s="67">
        <v>80</v>
      </c>
      <c r="AL12" s="53">
        <f t="shared" si="2"/>
        <v>11</v>
      </c>
      <c r="AM12" s="54">
        <f t="shared" si="2"/>
        <v>261</v>
      </c>
      <c r="AN12" s="57">
        <f t="shared" si="3"/>
        <v>11</v>
      </c>
      <c r="AO12" s="54">
        <f t="shared" si="6"/>
        <v>261</v>
      </c>
      <c r="AP12" s="80"/>
      <c r="AQ12" s="81"/>
      <c r="AR12" s="57">
        <f t="shared" si="4"/>
        <v>11</v>
      </c>
      <c r="AS12" s="58">
        <f t="shared" si="5"/>
        <v>261</v>
      </c>
      <c r="AV12" s="211"/>
    </row>
    <row r="13" spans="1:55" ht="11.25" customHeight="1" x14ac:dyDescent="0.2">
      <c r="A13" s="204" t="s">
        <v>53</v>
      </c>
      <c r="B13" s="59"/>
      <c r="C13" s="59"/>
      <c r="D13" s="65"/>
      <c r="E13" s="66"/>
      <c r="F13" s="66"/>
      <c r="G13" s="66"/>
      <c r="H13" s="66"/>
      <c r="I13" s="66"/>
      <c r="J13" s="66"/>
      <c r="K13" s="67"/>
      <c r="L13" s="82"/>
      <c r="M13" s="83"/>
      <c r="N13" s="65"/>
      <c r="O13" s="66"/>
      <c r="P13" s="66"/>
      <c r="Q13" s="66"/>
      <c r="R13" s="66"/>
      <c r="S13" s="66"/>
      <c r="T13" s="66">
        <v>1</v>
      </c>
      <c r="U13" s="66">
        <v>32</v>
      </c>
      <c r="V13" s="66"/>
      <c r="W13" s="66"/>
      <c r="X13" s="66"/>
      <c r="Y13" s="66"/>
      <c r="Z13" s="66"/>
      <c r="AA13" s="67"/>
      <c r="AB13" s="43">
        <f>N13+P13+R13+T13+V13+X13+Z13</f>
        <v>1</v>
      </c>
      <c r="AC13" s="84">
        <f>O13+Q13+S13+U13+W13+AA13+Y13</f>
        <v>32</v>
      </c>
      <c r="AD13" s="65">
        <v>2</v>
      </c>
      <c r="AE13" s="61">
        <v>55</v>
      </c>
      <c r="AF13" s="61">
        <v>2</v>
      </c>
      <c r="AG13" s="61">
        <v>52</v>
      </c>
      <c r="AH13" s="61">
        <v>2</v>
      </c>
      <c r="AI13" s="61">
        <v>46</v>
      </c>
      <c r="AJ13" s="61">
        <v>1</v>
      </c>
      <c r="AK13" s="62">
        <v>32</v>
      </c>
      <c r="AL13" s="53">
        <f t="shared" si="2"/>
        <v>7</v>
      </c>
      <c r="AM13" s="54">
        <f t="shared" si="2"/>
        <v>185</v>
      </c>
      <c r="AN13" s="36">
        <f t="shared" si="3"/>
        <v>8</v>
      </c>
      <c r="AO13" s="37">
        <f t="shared" si="6"/>
        <v>217</v>
      </c>
      <c r="AP13" s="85"/>
      <c r="AQ13" s="86"/>
      <c r="AR13" s="53">
        <f>ABS(AN13+AP13)</f>
        <v>8</v>
      </c>
      <c r="AS13" s="87">
        <f>ABS(AO13+AQ13)</f>
        <v>217</v>
      </c>
      <c r="AV13" s="211"/>
    </row>
    <row r="14" spans="1:55" ht="11.25" customHeight="1" x14ac:dyDescent="0.2">
      <c r="A14" s="169" t="s">
        <v>31</v>
      </c>
      <c r="B14" s="48"/>
      <c r="C14" s="48"/>
      <c r="D14" s="65"/>
      <c r="E14" s="66"/>
      <c r="F14" s="66"/>
      <c r="G14" s="66"/>
      <c r="H14" s="66"/>
      <c r="I14" s="66"/>
      <c r="J14" s="66"/>
      <c r="K14" s="67"/>
      <c r="L14" s="53"/>
      <c r="M14" s="54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7"/>
      <c r="AB14" s="53">
        <f t="shared" si="0"/>
        <v>0</v>
      </c>
      <c r="AC14" s="54">
        <f t="shared" si="1"/>
        <v>0</v>
      </c>
      <c r="AD14" s="65">
        <v>4</v>
      </c>
      <c r="AE14" s="66">
        <v>118</v>
      </c>
      <c r="AF14" s="66">
        <v>4</v>
      </c>
      <c r="AG14" s="66">
        <v>112</v>
      </c>
      <c r="AH14" s="66">
        <v>4</v>
      </c>
      <c r="AI14" s="66">
        <v>117</v>
      </c>
      <c r="AJ14" s="66">
        <v>4</v>
      </c>
      <c r="AK14" s="67">
        <v>112</v>
      </c>
      <c r="AL14" s="53">
        <f t="shared" si="2"/>
        <v>16</v>
      </c>
      <c r="AM14" s="54">
        <f t="shared" si="2"/>
        <v>459</v>
      </c>
      <c r="AN14" s="53">
        <f t="shared" si="3"/>
        <v>16</v>
      </c>
      <c r="AO14" s="54">
        <f t="shared" si="6"/>
        <v>459</v>
      </c>
      <c r="AP14" s="68"/>
      <c r="AQ14" s="69"/>
      <c r="AR14" s="36">
        <f t="shared" si="4"/>
        <v>16</v>
      </c>
      <c r="AS14" s="46">
        <f t="shared" si="5"/>
        <v>459</v>
      </c>
      <c r="AV14" s="211"/>
    </row>
    <row r="15" spans="1:55" ht="11.25" customHeight="1" thickBot="1" x14ac:dyDescent="0.25">
      <c r="A15" s="173" t="s">
        <v>32</v>
      </c>
      <c r="B15" s="88"/>
      <c r="C15" s="88"/>
      <c r="D15" s="65"/>
      <c r="E15" s="66"/>
      <c r="F15" s="66"/>
      <c r="G15" s="66"/>
      <c r="H15" s="66"/>
      <c r="I15" s="66"/>
      <c r="J15" s="66"/>
      <c r="K15" s="67"/>
      <c r="L15" s="89"/>
      <c r="M15" s="83"/>
      <c r="N15" s="65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  <c r="AB15" s="36">
        <f t="shared" si="0"/>
        <v>0</v>
      </c>
      <c r="AC15" s="37">
        <f t="shared" si="1"/>
        <v>0</v>
      </c>
      <c r="AD15" s="65">
        <v>3</v>
      </c>
      <c r="AE15" s="61">
        <v>79</v>
      </c>
      <c r="AF15" s="61">
        <v>3</v>
      </c>
      <c r="AG15" s="61">
        <v>80</v>
      </c>
      <c r="AH15" s="61">
        <v>5</v>
      </c>
      <c r="AI15" s="61">
        <v>123</v>
      </c>
      <c r="AJ15" s="61">
        <v>4</v>
      </c>
      <c r="AK15" s="62">
        <v>94</v>
      </c>
      <c r="AL15" s="53">
        <f t="shared" si="2"/>
        <v>15</v>
      </c>
      <c r="AM15" s="54">
        <f t="shared" si="2"/>
        <v>376</v>
      </c>
      <c r="AN15" s="36">
        <f t="shared" si="3"/>
        <v>15</v>
      </c>
      <c r="AO15" s="37">
        <f t="shared" si="6"/>
        <v>376</v>
      </c>
      <c r="AP15" s="53"/>
      <c r="AQ15" s="62"/>
      <c r="AR15" s="89">
        <f t="shared" si="4"/>
        <v>15</v>
      </c>
      <c r="AS15" s="90">
        <f t="shared" si="5"/>
        <v>376</v>
      </c>
      <c r="AT15" s="14"/>
      <c r="AU15" s="15"/>
      <c r="AV15" s="211"/>
    </row>
    <row r="16" spans="1:55" s="8" customFormat="1" ht="12" customHeight="1" thickBot="1" x14ac:dyDescent="0.25">
      <c r="A16" s="174" t="s">
        <v>48</v>
      </c>
      <c r="B16" s="91"/>
      <c r="C16" s="91"/>
      <c r="D16" s="92">
        <f t="shared" ref="D16:K16" si="7">SUM(D5:D15)</f>
        <v>1</v>
      </c>
      <c r="E16" s="92">
        <f t="shared" si="7"/>
        <v>12</v>
      </c>
      <c r="F16" s="92">
        <f t="shared" si="7"/>
        <v>1</v>
      </c>
      <c r="G16" s="92">
        <f t="shared" si="7"/>
        <v>21</v>
      </c>
      <c r="H16" s="92">
        <f t="shared" si="7"/>
        <v>1</v>
      </c>
      <c r="I16" s="92">
        <f t="shared" si="7"/>
        <v>19</v>
      </c>
      <c r="J16" s="92">
        <f t="shared" si="7"/>
        <v>1</v>
      </c>
      <c r="K16" s="93">
        <f t="shared" si="7"/>
        <v>17</v>
      </c>
      <c r="L16" s="94">
        <f>ABS(D16+F16+H16+J16)</f>
        <v>4</v>
      </c>
      <c r="M16" s="95">
        <f>ABS(E16+G16+I16+K16)</f>
        <v>69</v>
      </c>
      <c r="N16" s="92">
        <f t="shared" ref="N16:U16" si="8">SUM(N5:N15)</f>
        <v>1</v>
      </c>
      <c r="O16" s="92">
        <f t="shared" si="8"/>
        <v>14</v>
      </c>
      <c r="P16" s="92">
        <f t="shared" si="8"/>
        <v>1</v>
      </c>
      <c r="Q16" s="92">
        <f t="shared" si="8"/>
        <v>12</v>
      </c>
      <c r="R16" s="92">
        <f t="shared" si="8"/>
        <v>1</v>
      </c>
      <c r="S16" s="92">
        <f t="shared" si="8"/>
        <v>7</v>
      </c>
      <c r="T16" s="92">
        <f t="shared" si="8"/>
        <v>2</v>
      </c>
      <c r="U16" s="92">
        <f t="shared" si="8"/>
        <v>44</v>
      </c>
      <c r="V16" s="96"/>
      <c r="W16" s="96"/>
      <c r="X16" s="96"/>
      <c r="Y16" s="96"/>
      <c r="Z16" s="96"/>
      <c r="AA16" s="93"/>
      <c r="AB16" s="94">
        <f>N16+P16+R16+T16+V16+Z16</f>
        <v>5</v>
      </c>
      <c r="AC16" s="95">
        <f>O16+Q16+S16+U16+W16+AA16</f>
        <v>77</v>
      </c>
      <c r="AD16" s="92">
        <f t="shared" ref="AD16:AK16" si="9">SUM(AD5:AD15)</f>
        <v>36</v>
      </c>
      <c r="AE16" s="96">
        <f t="shared" si="9"/>
        <v>964</v>
      </c>
      <c r="AF16" s="96">
        <f t="shared" si="9"/>
        <v>36</v>
      </c>
      <c r="AG16" s="96">
        <f t="shared" si="9"/>
        <v>969</v>
      </c>
      <c r="AH16" s="96">
        <f t="shared" si="9"/>
        <v>38</v>
      </c>
      <c r="AI16" s="96">
        <f t="shared" si="9"/>
        <v>997</v>
      </c>
      <c r="AJ16" s="96">
        <f t="shared" si="9"/>
        <v>37</v>
      </c>
      <c r="AK16" s="93">
        <f t="shared" si="9"/>
        <v>1007</v>
      </c>
      <c r="AL16" s="94">
        <f t="shared" si="2"/>
        <v>147</v>
      </c>
      <c r="AM16" s="95">
        <f t="shared" si="2"/>
        <v>3937</v>
      </c>
      <c r="AN16" s="94">
        <f t="shared" si="3"/>
        <v>156</v>
      </c>
      <c r="AO16" s="95">
        <f t="shared" si="6"/>
        <v>4083</v>
      </c>
      <c r="AP16" s="190">
        <f>SUM(AP6:AP15)</f>
        <v>1</v>
      </c>
      <c r="AQ16" s="191">
        <f>SUM(AQ5:AQ15)</f>
        <v>18</v>
      </c>
      <c r="AR16" s="94">
        <f>SUM(AR5:AR15)</f>
        <v>157</v>
      </c>
      <c r="AS16" s="99">
        <f>SUM(AS5:AS15)</f>
        <v>4101</v>
      </c>
      <c r="AT16" s="14"/>
      <c r="AU16" s="15"/>
      <c r="AV16" s="211"/>
      <c r="AW16" s="3"/>
      <c r="AX16" s="3"/>
      <c r="AY16" s="3"/>
      <c r="AZ16" s="3"/>
      <c r="BA16" s="3"/>
      <c r="BB16" s="3"/>
      <c r="BC16" s="3"/>
    </row>
    <row r="17" spans="1:55" s="9" customFormat="1" ht="11.25" customHeight="1" x14ac:dyDescent="0.2">
      <c r="A17" s="175" t="s">
        <v>33</v>
      </c>
      <c r="B17" s="47"/>
      <c r="C17" s="47"/>
      <c r="D17" s="85">
        <v>5</v>
      </c>
      <c r="E17" s="85">
        <v>112</v>
      </c>
      <c r="F17" s="85">
        <v>5</v>
      </c>
      <c r="G17" s="85">
        <v>108</v>
      </c>
      <c r="H17" s="85">
        <v>5</v>
      </c>
      <c r="I17" s="85">
        <v>123</v>
      </c>
      <c r="J17" s="85">
        <v>5</v>
      </c>
      <c r="K17" s="100">
        <v>113</v>
      </c>
      <c r="L17" s="53">
        <f t="shared" ref="L17:M20" si="10">D17+F17+H17+J17</f>
        <v>20</v>
      </c>
      <c r="M17" s="54">
        <f t="shared" si="10"/>
        <v>456</v>
      </c>
      <c r="N17" s="101">
        <v>4</v>
      </c>
      <c r="O17" s="85">
        <v>112</v>
      </c>
      <c r="P17" s="85">
        <v>3</v>
      </c>
      <c r="Q17" s="85">
        <v>90</v>
      </c>
      <c r="R17" s="85">
        <v>3</v>
      </c>
      <c r="S17" s="85">
        <v>87</v>
      </c>
      <c r="T17" s="85">
        <v>3</v>
      </c>
      <c r="U17" s="85">
        <v>79</v>
      </c>
      <c r="V17" s="85"/>
      <c r="W17" s="85"/>
      <c r="X17" s="85"/>
      <c r="Y17" s="85"/>
      <c r="Z17" s="85"/>
      <c r="AA17" s="100"/>
      <c r="AB17" s="57">
        <f>N17+P17+R17+T17+V17+X17+Z17</f>
        <v>13</v>
      </c>
      <c r="AC17" s="54">
        <f>ABS(O17+Q17+S17+U17+W17+Y17+AA17)</f>
        <v>368</v>
      </c>
      <c r="AD17" s="102"/>
      <c r="AE17" s="103"/>
      <c r="AF17" s="103"/>
      <c r="AG17" s="103"/>
      <c r="AH17" s="103"/>
      <c r="AI17" s="103"/>
      <c r="AJ17" s="103"/>
      <c r="AK17" s="104"/>
      <c r="AL17" s="105"/>
      <c r="AM17" s="106"/>
      <c r="AN17" s="57">
        <f>ABS(L17+AB17)</f>
        <v>33</v>
      </c>
      <c r="AO17" s="54">
        <f>ABS(M17+AC17)</f>
        <v>824</v>
      </c>
      <c r="AP17" s="107">
        <v>1</v>
      </c>
      <c r="AQ17" s="108">
        <v>20</v>
      </c>
      <c r="AR17" s="43">
        <f>ABS(AN17+AP17)</f>
        <v>34</v>
      </c>
      <c r="AS17" s="109">
        <f>ABS(AO17+AQ17)</f>
        <v>844</v>
      </c>
      <c r="AT17" s="14"/>
      <c r="AU17" s="15"/>
      <c r="AV17" s="211"/>
      <c r="AW17" s="3"/>
      <c r="AX17" s="3"/>
      <c r="AY17" s="3"/>
      <c r="AZ17" s="3"/>
      <c r="BA17" s="3"/>
      <c r="BB17" s="3"/>
      <c r="BC17" s="3"/>
    </row>
    <row r="18" spans="1:55" ht="10.5" customHeight="1" x14ac:dyDescent="0.2">
      <c r="A18" s="176" t="s">
        <v>34</v>
      </c>
      <c r="B18" s="59"/>
      <c r="C18" s="59"/>
      <c r="D18" s="61">
        <v>5</v>
      </c>
      <c r="E18" s="61">
        <v>109</v>
      </c>
      <c r="F18" s="61">
        <v>5</v>
      </c>
      <c r="G18" s="61">
        <v>113</v>
      </c>
      <c r="H18" s="61">
        <v>4</v>
      </c>
      <c r="I18" s="61">
        <v>100</v>
      </c>
      <c r="J18" s="61">
        <v>5</v>
      </c>
      <c r="K18" s="62">
        <v>124</v>
      </c>
      <c r="L18" s="57">
        <f t="shared" si="10"/>
        <v>19</v>
      </c>
      <c r="M18" s="54">
        <f t="shared" si="10"/>
        <v>446</v>
      </c>
      <c r="N18" s="110">
        <v>4</v>
      </c>
      <c r="O18" s="61">
        <v>103</v>
      </c>
      <c r="P18" s="61">
        <v>4</v>
      </c>
      <c r="Q18" s="61">
        <v>96</v>
      </c>
      <c r="R18" s="61">
        <v>3</v>
      </c>
      <c r="S18" s="61">
        <v>87</v>
      </c>
      <c r="T18" s="61">
        <v>3</v>
      </c>
      <c r="U18" s="61">
        <v>89</v>
      </c>
      <c r="V18" s="61"/>
      <c r="W18" s="61"/>
      <c r="X18" s="61"/>
      <c r="Y18" s="61"/>
      <c r="Z18" s="61"/>
      <c r="AA18" s="62"/>
      <c r="AB18" s="57">
        <f>N18+P18+R18+T18+V18+X18+Z18</f>
        <v>14</v>
      </c>
      <c r="AC18" s="54">
        <f t="shared" ref="AC18:AC31" si="11">O18+Q18+S18+U18+W18+AA18+Y18</f>
        <v>375</v>
      </c>
      <c r="AD18" s="63"/>
      <c r="AE18" s="111"/>
      <c r="AF18" s="111"/>
      <c r="AG18" s="111"/>
      <c r="AH18" s="111"/>
      <c r="AI18" s="111"/>
      <c r="AJ18" s="111"/>
      <c r="AK18" s="64"/>
      <c r="AL18" s="80"/>
      <c r="AM18" s="81"/>
      <c r="AN18" s="57">
        <f t="shared" ref="AN18:AN28" si="12">L18+AB18+AL18</f>
        <v>33</v>
      </c>
      <c r="AO18" s="54">
        <f t="shared" ref="AO18:AO28" si="13">M18+AC18+AM18</f>
        <v>821</v>
      </c>
      <c r="AP18" s="53"/>
      <c r="AQ18" s="62"/>
      <c r="AR18" s="57">
        <f t="shared" ref="AR18:AR31" si="14">ABS(AN18+AP18)</f>
        <v>33</v>
      </c>
      <c r="AS18" s="58">
        <f t="shared" ref="AS18:AS31" si="15">ABS(AO18+AQ18)</f>
        <v>821</v>
      </c>
      <c r="AT18" s="14"/>
      <c r="AU18" s="15"/>
      <c r="AV18" s="211"/>
    </row>
    <row r="19" spans="1:55" ht="10.5" customHeight="1" x14ac:dyDescent="0.2">
      <c r="A19" s="176" t="s">
        <v>35</v>
      </c>
      <c r="B19" s="59"/>
      <c r="C19" s="59"/>
      <c r="D19" s="61">
        <v>2</v>
      </c>
      <c r="E19" s="61">
        <v>46</v>
      </c>
      <c r="F19" s="61">
        <v>3</v>
      </c>
      <c r="G19" s="61">
        <v>53</v>
      </c>
      <c r="H19" s="61">
        <v>3</v>
      </c>
      <c r="I19" s="61">
        <v>67</v>
      </c>
      <c r="J19" s="61">
        <v>2</v>
      </c>
      <c r="K19" s="62">
        <v>52</v>
      </c>
      <c r="L19" s="53">
        <f t="shared" si="10"/>
        <v>10</v>
      </c>
      <c r="M19" s="54">
        <f t="shared" si="10"/>
        <v>218</v>
      </c>
      <c r="N19" s="60">
        <v>2</v>
      </c>
      <c r="O19" s="61">
        <v>44</v>
      </c>
      <c r="P19" s="61">
        <v>3</v>
      </c>
      <c r="Q19" s="61">
        <v>70</v>
      </c>
      <c r="R19" s="61">
        <v>2</v>
      </c>
      <c r="S19" s="61">
        <v>45</v>
      </c>
      <c r="T19" s="61">
        <v>1</v>
      </c>
      <c r="U19" s="61">
        <v>27</v>
      </c>
      <c r="V19" s="61"/>
      <c r="W19" s="61"/>
      <c r="X19" s="61"/>
      <c r="Y19" s="61"/>
      <c r="Z19" s="61"/>
      <c r="AA19" s="62"/>
      <c r="AB19" s="53">
        <f>N19+P19+R19+T19+V19+X19+Z19</f>
        <v>8</v>
      </c>
      <c r="AC19" s="54">
        <f t="shared" si="11"/>
        <v>186</v>
      </c>
      <c r="AD19" s="63"/>
      <c r="AE19" s="111"/>
      <c r="AF19" s="111"/>
      <c r="AG19" s="111"/>
      <c r="AH19" s="111"/>
      <c r="AI19" s="111"/>
      <c r="AJ19" s="111"/>
      <c r="AK19" s="64"/>
      <c r="AL19" s="80"/>
      <c r="AM19" s="81"/>
      <c r="AN19" s="57">
        <f t="shared" si="12"/>
        <v>18</v>
      </c>
      <c r="AO19" s="54">
        <f t="shared" si="13"/>
        <v>404</v>
      </c>
      <c r="AP19" s="53">
        <v>2</v>
      </c>
      <c r="AQ19" s="62">
        <v>37</v>
      </c>
      <c r="AR19" s="53">
        <f t="shared" si="14"/>
        <v>20</v>
      </c>
      <c r="AS19" s="58">
        <f t="shared" si="15"/>
        <v>441</v>
      </c>
      <c r="AT19" s="14"/>
      <c r="AU19" s="15"/>
      <c r="AV19" s="211"/>
    </row>
    <row r="20" spans="1:55" ht="10.5" customHeight="1" x14ac:dyDescent="0.2">
      <c r="A20" s="169" t="s">
        <v>36</v>
      </c>
      <c r="B20" s="59"/>
      <c r="C20" s="59"/>
      <c r="D20" s="60">
        <v>3</v>
      </c>
      <c r="E20" s="61">
        <v>70</v>
      </c>
      <c r="F20" s="61">
        <v>4</v>
      </c>
      <c r="G20" s="61">
        <v>89</v>
      </c>
      <c r="H20" s="61">
        <v>3</v>
      </c>
      <c r="I20" s="61">
        <v>75</v>
      </c>
      <c r="J20" s="61">
        <v>3</v>
      </c>
      <c r="K20" s="62">
        <v>74</v>
      </c>
      <c r="L20" s="53">
        <f t="shared" ref="L20:L31" si="16">D20+F20+H20+J20</f>
        <v>13</v>
      </c>
      <c r="M20" s="54">
        <f t="shared" si="10"/>
        <v>308</v>
      </c>
      <c r="N20" s="60">
        <v>4</v>
      </c>
      <c r="O20" s="61">
        <v>118</v>
      </c>
      <c r="P20" s="61">
        <v>4</v>
      </c>
      <c r="Q20" s="61">
        <v>119</v>
      </c>
      <c r="R20" s="61">
        <v>4</v>
      </c>
      <c r="S20" s="61">
        <v>98</v>
      </c>
      <c r="T20" s="61">
        <v>4</v>
      </c>
      <c r="U20" s="61">
        <v>112</v>
      </c>
      <c r="V20" s="61"/>
      <c r="W20" s="61"/>
      <c r="X20" s="61"/>
      <c r="Y20" s="61"/>
      <c r="Z20" s="61"/>
      <c r="AA20" s="62"/>
      <c r="AB20" s="36">
        <f t="shared" ref="AB20:AB31" si="17">N20+P20+R20+T20+V20+X20+Z20</f>
        <v>16</v>
      </c>
      <c r="AC20" s="37">
        <f t="shared" si="11"/>
        <v>447</v>
      </c>
      <c r="AD20" s="63"/>
      <c r="AE20" s="111"/>
      <c r="AF20" s="111"/>
      <c r="AG20" s="111"/>
      <c r="AH20" s="111"/>
      <c r="AI20" s="111"/>
      <c r="AJ20" s="111"/>
      <c r="AK20" s="64"/>
      <c r="AL20" s="112"/>
      <c r="AM20" s="113"/>
      <c r="AN20" s="36">
        <f t="shared" si="12"/>
        <v>29</v>
      </c>
      <c r="AO20" s="37">
        <f t="shared" si="13"/>
        <v>755</v>
      </c>
      <c r="AP20" s="53"/>
      <c r="AQ20" s="62"/>
      <c r="AR20" s="53">
        <f t="shared" si="14"/>
        <v>29</v>
      </c>
      <c r="AS20" s="58">
        <f t="shared" si="15"/>
        <v>755</v>
      </c>
      <c r="AV20" s="211"/>
    </row>
    <row r="21" spans="1:55" ht="10.5" customHeight="1" x14ac:dyDescent="0.2">
      <c r="A21" s="169" t="s">
        <v>61</v>
      </c>
      <c r="B21" s="59"/>
      <c r="C21" s="59"/>
      <c r="D21" s="60">
        <v>4</v>
      </c>
      <c r="E21" s="61">
        <v>90</v>
      </c>
      <c r="F21" s="61">
        <v>4</v>
      </c>
      <c r="G21" s="61">
        <v>96</v>
      </c>
      <c r="H21" s="61">
        <v>4</v>
      </c>
      <c r="I21" s="61">
        <v>94</v>
      </c>
      <c r="J21" s="61">
        <v>4</v>
      </c>
      <c r="K21" s="62">
        <v>96</v>
      </c>
      <c r="L21" s="53">
        <f t="shared" si="16"/>
        <v>16</v>
      </c>
      <c r="M21" s="54">
        <f t="shared" ref="M21:M30" si="18">E21+G21+I21+K21</f>
        <v>376</v>
      </c>
      <c r="N21" s="60">
        <v>4</v>
      </c>
      <c r="O21" s="61">
        <v>107</v>
      </c>
      <c r="P21" s="61">
        <v>3</v>
      </c>
      <c r="Q21" s="61">
        <v>88</v>
      </c>
      <c r="R21" s="61">
        <v>4</v>
      </c>
      <c r="S21" s="61">
        <v>117</v>
      </c>
      <c r="T21" s="61">
        <v>4</v>
      </c>
      <c r="U21" s="61">
        <v>118</v>
      </c>
      <c r="V21" s="61"/>
      <c r="W21" s="61"/>
      <c r="X21" s="61"/>
      <c r="Y21" s="61"/>
      <c r="Z21" s="61"/>
      <c r="AA21" s="62"/>
      <c r="AB21" s="36">
        <f t="shared" si="17"/>
        <v>15</v>
      </c>
      <c r="AC21" s="37">
        <f t="shared" si="11"/>
        <v>430</v>
      </c>
      <c r="AD21" s="63"/>
      <c r="AE21" s="111"/>
      <c r="AF21" s="111"/>
      <c r="AG21" s="111"/>
      <c r="AH21" s="111"/>
      <c r="AI21" s="111"/>
      <c r="AJ21" s="111"/>
      <c r="AK21" s="64"/>
      <c r="AL21" s="112"/>
      <c r="AM21" s="113"/>
      <c r="AN21" s="36">
        <f t="shared" si="12"/>
        <v>31</v>
      </c>
      <c r="AO21" s="37">
        <f t="shared" si="13"/>
        <v>806</v>
      </c>
      <c r="AP21" s="53"/>
      <c r="AQ21" s="62"/>
      <c r="AR21" s="53">
        <f t="shared" si="14"/>
        <v>31</v>
      </c>
      <c r="AS21" s="58">
        <f t="shared" si="15"/>
        <v>806</v>
      </c>
      <c r="AV21" s="211"/>
    </row>
    <row r="22" spans="1:55" ht="10.5" customHeight="1" x14ac:dyDescent="0.2">
      <c r="A22" s="169" t="s">
        <v>37</v>
      </c>
      <c r="B22" s="59"/>
      <c r="C22" s="59"/>
      <c r="D22" s="60">
        <v>2</v>
      </c>
      <c r="E22" s="61">
        <v>48</v>
      </c>
      <c r="F22" s="61">
        <v>2</v>
      </c>
      <c r="G22" s="61">
        <v>40</v>
      </c>
      <c r="H22" s="61">
        <v>2</v>
      </c>
      <c r="I22" s="61">
        <v>44</v>
      </c>
      <c r="J22" s="61">
        <v>2</v>
      </c>
      <c r="K22" s="62">
        <v>30</v>
      </c>
      <c r="L22" s="53">
        <f t="shared" si="16"/>
        <v>8</v>
      </c>
      <c r="M22" s="54">
        <f t="shared" si="18"/>
        <v>162</v>
      </c>
      <c r="N22" s="60">
        <v>1</v>
      </c>
      <c r="O22" s="61">
        <v>25</v>
      </c>
      <c r="P22" s="61">
        <v>1</v>
      </c>
      <c r="Q22" s="61">
        <v>18</v>
      </c>
      <c r="R22" s="61">
        <v>2</v>
      </c>
      <c r="S22" s="61">
        <v>40</v>
      </c>
      <c r="T22" s="61">
        <v>2</v>
      </c>
      <c r="U22" s="61">
        <v>44</v>
      </c>
      <c r="V22" s="61"/>
      <c r="W22" s="61"/>
      <c r="X22" s="61"/>
      <c r="Y22" s="61"/>
      <c r="Z22" s="61"/>
      <c r="AA22" s="62"/>
      <c r="AB22" s="36">
        <f t="shared" si="17"/>
        <v>6</v>
      </c>
      <c r="AC22" s="37">
        <f t="shared" si="11"/>
        <v>127</v>
      </c>
      <c r="AD22" s="63"/>
      <c r="AE22" s="111"/>
      <c r="AF22" s="111"/>
      <c r="AG22" s="111"/>
      <c r="AH22" s="111"/>
      <c r="AI22" s="111"/>
      <c r="AJ22" s="111"/>
      <c r="AK22" s="64"/>
      <c r="AL22" s="112"/>
      <c r="AM22" s="113"/>
      <c r="AN22" s="36">
        <f t="shared" si="12"/>
        <v>14</v>
      </c>
      <c r="AO22" s="37">
        <f t="shared" si="13"/>
        <v>289</v>
      </c>
      <c r="AP22" s="53">
        <v>2</v>
      </c>
      <c r="AQ22" s="62">
        <v>37</v>
      </c>
      <c r="AR22" s="53">
        <f t="shared" si="14"/>
        <v>16</v>
      </c>
      <c r="AS22" s="58">
        <f t="shared" si="15"/>
        <v>326</v>
      </c>
      <c r="AV22" s="211"/>
    </row>
    <row r="23" spans="1:55" ht="10.5" customHeight="1" x14ac:dyDescent="0.2">
      <c r="A23" s="169" t="s">
        <v>38</v>
      </c>
      <c r="B23" s="59"/>
      <c r="C23" s="59"/>
      <c r="D23" s="60">
        <v>3</v>
      </c>
      <c r="E23" s="61">
        <v>65</v>
      </c>
      <c r="F23" s="61">
        <v>3</v>
      </c>
      <c r="G23" s="61">
        <v>71</v>
      </c>
      <c r="H23" s="61">
        <v>3</v>
      </c>
      <c r="I23" s="61">
        <v>67</v>
      </c>
      <c r="J23" s="61">
        <v>4</v>
      </c>
      <c r="K23" s="62">
        <v>85</v>
      </c>
      <c r="L23" s="53">
        <f t="shared" si="16"/>
        <v>13</v>
      </c>
      <c r="M23" s="54">
        <f t="shared" si="18"/>
        <v>288</v>
      </c>
      <c r="N23" s="60">
        <v>3</v>
      </c>
      <c r="O23" s="61">
        <v>75</v>
      </c>
      <c r="P23" s="61">
        <v>2</v>
      </c>
      <c r="Q23" s="61">
        <v>47</v>
      </c>
      <c r="R23" s="61">
        <v>3</v>
      </c>
      <c r="S23" s="61">
        <v>80</v>
      </c>
      <c r="T23" s="61">
        <v>3</v>
      </c>
      <c r="U23" s="61">
        <v>59</v>
      </c>
      <c r="V23" s="61"/>
      <c r="W23" s="61"/>
      <c r="X23" s="61"/>
      <c r="Y23" s="61"/>
      <c r="Z23" s="61"/>
      <c r="AA23" s="62"/>
      <c r="AB23" s="36">
        <f t="shared" si="17"/>
        <v>11</v>
      </c>
      <c r="AC23" s="37">
        <f t="shared" si="11"/>
        <v>261</v>
      </c>
      <c r="AD23" s="63"/>
      <c r="AE23" s="111"/>
      <c r="AF23" s="111"/>
      <c r="AG23" s="111"/>
      <c r="AH23" s="111"/>
      <c r="AI23" s="111"/>
      <c r="AJ23" s="111"/>
      <c r="AK23" s="64"/>
      <c r="AL23" s="112"/>
      <c r="AM23" s="113"/>
      <c r="AN23" s="36">
        <f t="shared" si="12"/>
        <v>24</v>
      </c>
      <c r="AO23" s="37">
        <f t="shared" si="13"/>
        <v>549</v>
      </c>
      <c r="AP23" s="53">
        <v>2</v>
      </c>
      <c r="AQ23" s="62">
        <v>38</v>
      </c>
      <c r="AR23" s="53">
        <f t="shared" si="14"/>
        <v>26</v>
      </c>
      <c r="AS23" s="58">
        <f t="shared" si="15"/>
        <v>587</v>
      </c>
      <c r="AV23" s="211"/>
    </row>
    <row r="24" spans="1:55" ht="9.75" customHeight="1" x14ac:dyDescent="0.2">
      <c r="A24" s="169" t="s">
        <v>39</v>
      </c>
      <c r="B24" s="59"/>
      <c r="C24" s="59"/>
      <c r="D24" s="110">
        <v>2</v>
      </c>
      <c r="E24" s="61">
        <v>39</v>
      </c>
      <c r="F24" s="61">
        <v>2</v>
      </c>
      <c r="G24" s="61">
        <v>46</v>
      </c>
      <c r="H24" s="61">
        <v>2</v>
      </c>
      <c r="I24" s="61">
        <v>52</v>
      </c>
      <c r="J24" s="61">
        <v>2</v>
      </c>
      <c r="K24" s="62">
        <v>44</v>
      </c>
      <c r="L24" s="57">
        <f t="shared" si="16"/>
        <v>8</v>
      </c>
      <c r="M24" s="54">
        <f t="shared" si="18"/>
        <v>181</v>
      </c>
      <c r="N24" s="110">
        <v>2</v>
      </c>
      <c r="O24" s="61">
        <v>50</v>
      </c>
      <c r="P24" s="61">
        <v>2</v>
      </c>
      <c r="Q24" s="61">
        <v>54</v>
      </c>
      <c r="R24" s="61">
        <v>2</v>
      </c>
      <c r="S24" s="61">
        <v>41</v>
      </c>
      <c r="T24" s="61">
        <v>2</v>
      </c>
      <c r="U24" s="61">
        <v>53</v>
      </c>
      <c r="V24" s="61"/>
      <c r="W24" s="61"/>
      <c r="X24" s="61"/>
      <c r="Y24" s="61"/>
      <c r="Z24" s="61"/>
      <c r="AA24" s="62"/>
      <c r="AB24" s="43">
        <f t="shared" si="17"/>
        <v>8</v>
      </c>
      <c r="AC24" s="37">
        <f t="shared" si="11"/>
        <v>198</v>
      </c>
      <c r="AD24" s="63"/>
      <c r="AE24" s="111"/>
      <c r="AF24" s="111"/>
      <c r="AG24" s="111"/>
      <c r="AH24" s="111"/>
      <c r="AI24" s="111"/>
      <c r="AJ24" s="111"/>
      <c r="AK24" s="64"/>
      <c r="AL24" s="112"/>
      <c r="AM24" s="113"/>
      <c r="AN24" s="43">
        <f t="shared" si="12"/>
        <v>16</v>
      </c>
      <c r="AO24" s="37">
        <f t="shared" si="13"/>
        <v>379</v>
      </c>
      <c r="AP24" s="53">
        <v>1</v>
      </c>
      <c r="AQ24" s="62">
        <v>20</v>
      </c>
      <c r="AR24" s="57">
        <f t="shared" si="14"/>
        <v>17</v>
      </c>
      <c r="AS24" s="58">
        <f t="shared" si="15"/>
        <v>399</v>
      </c>
      <c r="AV24" s="211"/>
    </row>
    <row r="25" spans="1:55" ht="9.75" customHeight="1" x14ac:dyDescent="0.2">
      <c r="A25" s="175" t="s">
        <v>40</v>
      </c>
      <c r="B25" s="59"/>
      <c r="C25" s="59"/>
      <c r="D25" s="110">
        <v>3</v>
      </c>
      <c r="E25" s="61">
        <v>55</v>
      </c>
      <c r="F25" s="61">
        <v>2</v>
      </c>
      <c r="G25" s="61">
        <v>44</v>
      </c>
      <c r="H25" s="61">
        <v>2</v>
      </c>
      <c r="I25" s="61">
        <v>39</v>
      </c>
      <c r="J25" s="61">
        <v>2</v>
      </c>
      <c r="K25" s="62">
        <v>45</v>
      </c>
      <c r="L25" s="57">
        <f t="shared" si="16"/>
        <v>9</v>
      </c>
      <c r="M25" s="54">
        <f t="shared" si="18"/>
        <v>183</v>
      </c>
      <c r="N25" s="60">
        <v>2</v>
      </c>
      <c r="O25" s="61">
        <v>35</v>
      </c>
      <c r="P25" s="61">
        <v>1</v>
      </c>
      <c r="Q25" s="61">
        <v>29</v>
      </c>
      <c r="R25" s="61">
        <v>2</v>
      </c>
      <c r="S25" s="61">
        <v>40</v>
      </c>
      <c r="T25" s="61">
        <v>2</v>
      </c>
      <c r="U25" s="61">
        <v>47</v>
      </c>
      <c r="V25" s="61"/>
      <c r="W25" s="61"/>
      <c r="X25" s="61"/>
      <c r="Y25" s="61"/>
      <c r="Z25" s="61"/>
      <c r="AA25" s="62"/>
      <c r="AB25" s="36">
        <f t="shared" si="17"/>
        <v>7</v>
      </c>
      <c r="AC25" s="37">
        <f t="shared" si="11"/>
        <v>151</v>
      </c>
      <c r="AD25" s="114"/>
      <c r="AE25" s="115"/>
      <c r="AF25" s="115"/>
      <c r="AG25" s="115"/>
      <c r="AH25" s="115"/>
      <c r="AI25" s="115"/>
      <c r="AJ25" s="115"/>
      <c r="AK25" s="116"/>
      <c r="AL25" s="117"/>
      <c r="AM25" s="118"/>
      <c r="AN25" s="43">
        <f t="shared" si="12"/>
        <v>16</v>
      </c>
      <c r="AO25" s="37">
        <f t="shared" si="13"/>
        <v>334</v>
      </c>
      <c r="AP25" s="53">
        <v>2</v>
      </c>
      <c r="AQ25" s="62">
        <v>25</v>
      </c>
      <c r="AR25" s="57">
        <f t="shared" si="14"/>
        <v>18</v>
      </c>
      <c r="AS25" s="58">
        <f t="shared" si="15"/>
        <v>359</v>
      </c>
      <c r="AV25" s="211"/>
    </row>
    <row r="26" spans="1:55" s="13" customFormat="1" ht="10.5" customHeight="1" x14ac:dyDescent="0.2">
      <c r="A26" s="169" t="s">
        <v>41</v>
      </c>
      <c r="B26" s="70"/>
      <c r="C26" s="70"/>
      <c r="D26" s="110">
        <v>2</v>
      </c>
      <c r="E26" s="61">
        <v>26</v>
      </c>
      <c r="F26" s="61">
        <v>1</v>
      </c>
      <c r="G26" s="61">
        <v>20</v>
      </c>
      <c r="H26" s="61">
        <v>2</v>
      </c>
      <c r="I26" s="61">
        <v>30</v>
      </c>
      <c r="J26" s="61">
        <v>2</v>
      </c>
      <c r="K26" s="62">
        <v>25</v>
      </c>
      <c r="L26" s="57">
        <f t="shared" si="16"/>
        <v>7</v>
      </c>
      <c r="M26" s="54">
        <f t="shared" si="18"/>
        <v>101</v>
      </c>
      <c r="N26" s="60">
        <v>2</v>
      </c>
      <c r="O26" s="61">
        <v>23</v>
      </c>
      <c r="P26" s="61">
        <v>1</v>
      </c>
      <c r="Q26" s="61">
        <v>16</v>
      </c>
      <c r="R26" s="61">
        <v>1</v>
      </c>
      <c r="S26" s="61">
        <v>22</v>
      </c>
      <c r="T26" s="61">
        <v>1</v>
      </c>
      <c r="U26" s="61">
        <v>18</v>
      </c>
      <c r="V26" s="61"/>
      <c r="W26" s="61"/>
      <c r="X26" s="61"/>
      <c r="Y26" s="61"/>
      <c r="Z26" s="61"/>
      <c r="AA26" s="62"/>
      <c r="AB26" s="36">
        <f t="shared" si="17"/>
        <v>5</v>
      </c>
      <c r="AC26" s="37">
        <f>ABS(O26+Q26+S26+U26+Y26)</f>
        <v>79</v>
      </c>
      <c r="AD26" s="114"/>
      <c r="AE26" s="115"/>
      <c r="AF26" s="115"/>
      <c r="AG26" s="115"/>
      <c r="AH26" s="115"/>
      <c r="AI26" s="115"/>
      <c r="AJ26" s="115"/>
      <c r="AK26" s="116"/>
      <c r="AL26" s="117"/>
      <c r="AM26" s="118"/>
      <c r="AN26" s="43">
        <f t="shared" si="12"/>
        <v>12</v>
      </c>
      <c r="AO26" s="37">
        <f t="shared" si="13"/>
        <v>180</v>
      </c>
      <c r="AP26" s="53"/>
      <c r="AQ26" s="62"/>
      <c r="AR26" s="57">
        <f t="shared" si="14"/>
        <v>12</v>
      </c>
      <c r="AS26" s="58">
        <f t="shared" si="15"/>
        <v>180</v>
      </c>
      <c r="AV26" s="212"/>
    </row>
    <row r="27" spans="1:55" ht="11.25" customHeight="1" x14ac:dyDescent="0.2">
      <c r="A27" s="169" t="s">
        <v>62</v>
      </c>
      <c r="B27" s="59"/>
      <c r="C27" s="59"/>
      <c r="D27" s="110">
        <v>3</v>
      </c>
      <c r="E27" s="61">
        <v>77</v>
      </c>
      <c r="F27" s="61">
        <v>4</v>
      </c>
      <c r="G27" s="61">
        <v>102</v>
      </c>
      <c r="H27" s="61">
        <v>4</v>
      </c>
      <c r="I27" s="61">
        <v>94</v>
      </c>
      <c r="J27" s="61">
        <v>4</v>
      </c>
      <c r="K27" s="62">
        <v>100</v>
      </c>
      <c r="L27" s="57">
        <f t="shared" si="16"/>
        <v>15</v>
      </c>
      <c r="M27" s="54">
        <f t="shared" si="18"/>
        <v>373</v>
      </c>
      <c r="N27" s="60">
        <v>4</v>
      </c>
      <c r="O27" s="61">
        <v>117</v>
      </c>
      <c r="P27" s="61">
        <v>4</v>
      </c>
      <c r="Q27" s="61">
        <v>118</v>
      </c>
      <c r="R27" s="61">
        <v>4</v>
      </c>
      <c r="S27" s="61">
        <v>108</v>
      </c>
      <c r="T27" s="61">
        <v>4</v>
      </c>
      <c r="U27" s="61">
        <v>115</v>
      </c>
      <c r="V27" s="61"/>
      <c r="W27" s="61"/>
      <c r="X27" s="61"/>
      <c r="Y27" s="61"/>
      <c r="Z27" s="61"/>
      <c r="AA27" s="62"/>
      <c r="AB27" s="36">
        <f t="shared" si="17"/>
        <v>16</v>
      </c>
      <c r="AC27" s="37">
        <f>ABS(O27+Q27+S27+U27+Y27)</f>
        <v>458</v>
      </c>
      <c r="AD27" s="63"/>
      <c r="AE27" s="111"/>
      <c r="AF27" s="111"/>
      <c r="AG27" s="111"/>
      <c r="AH27" s="111"/>
      <c r="AI27" s="111"/>
      <c r="AJ27" s="111"/>
      <c r="AK27" s="64"/>
      <c r="AL27" s="112"/>
      <c r="AM27" s="113"/>
      <c r="AN27" s="43">
        <f t="shared" si="12"/>
        <v>31</v>
      </c>
      <c r="AO27" s="37">
        <f t="shared" si="13"/>
        <v>831</v>
      </c>
      <c r="AP27" s="53">
        <v>2</v>
      </c>
      <c r="AQ27" s="62">
        <v>42</v>
      </c>
      <c r="AR27" s="57">
        <f t="shared" si="14"/>
        <v>33</v>
      </c>
      <c r="AS27" s="58">
        <f t="shared" si="15"/>
        <v>873</v>
      </c>
      <c r="AV27" s="211"/>
    </row>
    <row r="28" spans="1:55" ht="10.5" customHeight="1" x14ac:dyDescent="0.2">
      <c r="A28" s="169" t="s">
        <v>42</v>
      </c>
      <c r="B28" s="70"/>
      <c r="C28" s="70"/>
      <c r="D28" s="60">
        <v>3</v>
      </c>
      <c r="E28" s="61">
        <v>74</v>
      </c>
      <c r="F28" s="61">
        <v>3</v>
      </c>
      <c r="G28" s="61">
        <v>76</v>
      </c>
      <c r="H28" s="61">
        <v>3</v>
      </c>
      <c r="I28" s="61">
        <v>75</v>
      </c>
      <c r="J28" s="61">
        <v>3</v>
      </c>
      <c r="K28" s="62">
        <v>67</v>
      </c>
      <c r="L28" s="53">
        <f t="shared" si="16"/>
        <v>12</v>
      </c>
      <c r="M28" s="54">
        <f t="shared" si="18"/>
        <v>292</v>
      </c>
      <c r="N28" s="60">
        <v>3</v>
      </c>
      <c r="O28" s="61">
        <v>65</v>
      </c>
      <c r="P28" s="61">
        <v>3</v>
      </c>
      <c r="Q28" s="61">
        <v>66</v>
      </c>
      <c r="R28" s="61">
        <v>3</v>
      </c>
      <c r="S28" s="61">
        <v>70</v>
      </c>
      <c r="T28" s="61">
        <v>3</v>
      </c>
      <c r="U28" s="61">
        <v>63</v>
      </c>
      <c r="V28" s="61"/>
      <c r="W28" s="61"/>
      <c r="X28" s="61"/>
      <c r="Y28" s="61"/>
      <c r="Z28" s="61"/>
      <c r="AA28" s="62"/>
      <c r="AB28" s="36">
        <f t="shared" si="17"/>
        <v>12</v>
      </c>
      <c r="AC28" s="37">
        <f t="shared" si="11"/>
        <v>264</v>
      </c>
      <c r="AD28" s="114"/>
      <c r="AE28" s="115"/>
      <c r="AF28" s="115"/>
      <c r="AG28" s="115"/>
      <c r="AH28" s="115"/>
      <c r="AI28" s="115"/>
      <c r="AJ28" s="115"/>
      <c r="AK28" s="116"/>
      <c r="AL28" s="117"/>
      <c r="AM28" s="118"/>
      <c r="AN28" s="43">
        <f t="shared" si="12"/>
        <v>24</v>
      </c>
      <c r="AO28" s="37">
        <f t="shared" si="13"/>
        <v>556</v>
      </c>
      <c r="AP28" s="53">
        <v>1</v>
      </c>
      <c r="AQ28" s="62">
        <v>18</v>
      </c>
      <c r="AR28" s="57">
        <f t="shared" si="14"/>
        <v>25</v>
      </c>
      <c r="AS28" s="58">
        <f t="shared" si="15"/>
        <v>574</v>
      </c>
      <c r="AV28" s="211"/>
    </row>
    <row r="29" spans="1:55" ht="9.75" customHeight="1" x14ac:dyDescent="0.2">
      <c r="A29" s="169" t="s">
        <v>63</v>
      </c>
      <c r="B29" s="70"/>
      <c r="C29" s="70"/>
      <c r="D29" s="60">
        <v>2</v>
      </c>
      <c r="E29" s="61">
        <v>48</v>
      </c>
      <c r="F29" s="61">
        <v>2</v>
      </c>
      <c r="G29" s="61">
        <v>48</v>
      </c>
      <c r="H29" s="61">
        <v>2</v>
      </c>
      <c r="I29" s="61">
        <v>50</v>
      </c>
      <c r="J29" s="61">
        <v>2</v>
      </c>
      <c r="K29" s="62">
        <v>47</v>
      </c>
      <c r="L29" s="53">
        <f t="shared" si="16"/>
        <v>8</v>
      </c>
      <c r="M29" s="54">
        <f t="shared" si="18"/>
        <v>193</v>
      </c>
      <c r="N29" s="60">
        <v>2</v>
      </c>
      <c r="O29" s="61">
        <v>38</v>
      </c>
      <c r="P29" s="61">
        <v>2</v>
      </c>
      <c r="Q29" s="61">
        <v>44</v>
      </c>
      <c r="R29" s="61">
        <v>2</v>
      </c>
      <c r="S29" s="61">
        <v>44</v>
      </c>
      <c r="T29" s="61">
        <v>2</v>
      </c>
      <c r="U29" s="61">
        <v>55</v>
      </c>
      <c r="V29" s="119"/>
      <c r="W29" s="119"/>
      <c r="X29" s="119"/>
      <c r="Y29" s="119"/>
      <c r="Z29" s="119"/>
      <c r="AA29" s="120"/>
      <c r="AB29" s="53">
        <f t="shared" si="17"/>
        <v>8</v>
      </c>
      <c r="AC29" s="54">
        <f t="shared" si="11"/>
        <v>181</v>
      </c>
      <c r="AD29" s="63"/>
      <c r="AE29" s="111"/>
      <c r="AF29" s="111"/>
      <c r="AG29" s="111"/>
      <c r="AH29" s="111"/>
      <c r="AI29" s="111"/>
      <c r="AJ29" s="111"/>
      <c r="AK29" s="81"/>
      <c r="AL29" s="80"/>
      <c r="AM29" s="81"/>
      <c r="AN29" s="57">
        <f t="shared" ref="AN29:AO31" si="19">L29+AB29+AL29</f>
        <v>16</v>
      </c>
      <c r="AO29" s="37">
        <f t="shared" si="19"/>
        <v>374</v>
      </c>
      <c r="AP29" s="53">
        <v>2</v>
      </c>
      <c r="AQ29" s="62">
        <v>41</v>
      </c>
      <c r="AR29" s="57">
        <f t="shared" si="14"/>
        <v>18</v>
      </c>
      <c r="AS29" s="58">
        <f t="shared" si="15"/>
        <v>415</v>
      </c>
      <c r="AV29" s="211"/>
    </row>
    <row r="30" spans="1:55" ht="9.75" customHeight="1" x14ac:dyDescent="0.2">
      <c r="A30" s="169" t="s">
        <v>64</v>
      </c>
      <c r="B30" s="70"/>
      <c r="C30" s="70"/>
      <c r="D30" s="61"/>
      <c r="E30" s="61">
        <v>20</v>
      </c>
      <c r="F30" s="61"/>
      <c r="G30" s="61">
        <v>31</v>
      </c>
      <c r="H30" s="61"/>
      <c r="I30" s="61">
        <v>25</v>
      </c>
      <c r="J30" s="61"/>
      <c r="K30" s="54">
        <v>18</v>
      </c>
      <c r="L30" s="53">
        <f t="shared" si="16"/>
        <v>0</v>
      </c>
      <c r="M30" s="54">
        <f t="shared" si="18"/>
        <v>94</v>
      </c>
      <c r="N30" s="53"/>
      <c r="O30" s="61">
        <v>25</v>
      </c>
      <c r="P30" s="61"/>
      <c r="Q30" s="61">
        <v>11</v>
      </c>
      <c r="R30" s="61"/>
      <c r="S30" s="61">
        <v>12</v>
      </c>
      <c r="T30" s="61"/>
      <c r="U30" s="61">
        <v>17</v>
      </c>
      <c r="V30" s="119"/>
      <c r="W30" s="119"/>
      <c r="X30" s="119"/>
      <c r="Y30" s="119"/>
      <c r="Z30" s="119"/>
      <c r="AA30" s="75"/>
      <c r="AB30" s="53">
        <f t="shared" si="17"/>
        <v>0</v>
      </c>
      <c r="AC30" s="54">
        <f t="shared" si="11"/>
        <v>65</v>
      </c>
      <c r="AD30" s="63"/>
      <c r="AE30" s="111"/>
      <c r="AF30" s="111"/>
      <c r="AG30" s="111"/>
      <c r="AH30" s="111"/>
      <c r="AI30" s="111"/>
      <c r="AJ30" s="111"/>
      <c r="AK30" s="64"/>
      <c r="AL30" s="80"/>
      <c r="AM30" s="81"/>
      <c r="AN30" s="57">
        <f t="shared" si="19"/>
        <v>0</v>
      </c>
      <c r="AO30" s="37">
        <f t="shared" si="19"/>
        <v>159</v>
      </c>
      <c r="AP30" s="53"/>
      <c r="AQ30" s="54"/>
      <c r="AR30" s="57">
        <f t="shared" si="14"/>
        <v>0</v>
      </c>
      <c r="AS30" s="58">
        <f t="shared" si="15"/>
        <v>159</v>
      </c>
      <c r="AV30" s="211"/>
    </row>
    <row r="31" spans="1:55" ht="10.5" customHeight="1" thickBot="1" x14ac:dyDescent="0.25">
      <c r="A31" s="172" t="s">
        <v>43</v>
      </c>
      <c r="B31" s="121"/>
      <c r="C31" s="121"/>
      <c r="D31" s="85">
        <v>1</v>
      </c>
      <c r="E31" s="122">
        <v>17</v>
      </c>
      <c r="F31" s="122">
        <v>1</v>
      </c>
      <c r="G31" s="122">
        <v>23</v>
      </c>
      <c r="H31" s="122">
        <v>2</v>
      </c>
      <c r="I31" s="122">
        <v>27</v>
      </c>
      <c r="J31" s="122">
        <v>2</v>
      </c>
      <c r="K31" s="86">
        <v>27</v>
      </c>
      <c r="L31" s="53">
        <f t="shared" si="16"/>
        <v>6</v>
      </c>
      <c r="M31" s="54">
        <f>ABS(E31+G31+I31+K31)</f>
        <v>94</v>
      </c>
      <c r="N31" s="85">
        <v>1</v>
      </c>
      <c r="O31" s="122">
        <v>18</v>
      </c>
      <c r="P31" s="122">
        <v>1</v>
      </c>
      <c r="Q31" s="122">
        <v>18</v>
      </c>
      <c r="R31" s="122">
        <v>1</v>
      </c>
      <c r="S31" s="122">
        <v>23</v>
      </c>
      <c r="T31" s="122">
        <v>1</v>
      </c>
      <c r="U31" s="122">
        <v>18</v>
      </c>
      <c r="V31" s="123"/>
      <c r="W31" s="123"/>
      <c r="X31" s="123"/>
      <c r="Y31" s="123"/>
      <c r="Z31" s="123"/>
      <c r="AA31" s="124"/>
      <c r="AB31" s="53">
        <f t="shared" si="17"/>
        <v>4</v>
      </c>
      <c r="AC31" s="54">
        <f t="shared" si="11"/>
        <v>77</v>
      </c>
      <c r="AD31" s="102"/>
      <c r="AE31" s="103"/>
      <c r="AF31" s="103"/>
      <c r="AG31" s="103"/>
      <c r="AH31" s="103"/>
      <c r="AI31" s="103"/>
      <c r="AJ31" s="103"/>
      <c r="AK31" s="104"/>
      <c r="AL31" s="125"/>
      <c r="AM31" s="126"/>
      <c r="AN31" s="57">
        <f t="shared" si="19"/>
        <v>10</v>
      </c>
      <c r="AO31" s="54">
        <f t="shared" si="19"/>
        <v>171</v>
      </c>
      <c r="AP31" s="127">
        <v>1</v>
      </c>
      <c r="AQ31" s="86">
        <v>17</v>
      </c>
      <c r="AR31" s="57">
        <f t="shared" si="14"/>
        <v>11</v>
      </c>
      <c r="AS31" s="58">
        <f t="shared" si="15"/>
        <v>188</v>
      </c>
      <c r="AV31" s="211"/>
    </row>
    <row r="32" spans="1:55" ht="13.5" customHeight="1" thickBot="1" x14ac:dyDescent="0.25">
      <c r="A32" s="174" t="s">
        <v>49</v>
      </c>
      <c r="B32" s="128"/>
      <c r="C32" s="128"/>
      <c r="D32" s="92">
        <f t="shared" ref="D32:K32" si="20">SUM(D17:D31)</f>
        <v>40</v>
      </c>
      <c r="E32" s="96">
        <f t="shared" si="20"/>
        <v>896</v>
      </c>
      <c r="F32" s="96">
        <f t="shared" si="20"/>
        <v>41</v>
      </c>
      <c r="G32" s="96">
        <f t="shared" si="20"/>
        <v>960</v>
      </c>
      <c r="H32" s="96">
        <f t="shared" si="20"/>
        <v>41</v>
      </c>
      <c r="I32" s="96">
        <f t="shared" si="20"/>
        <v>962</v>
      </c>
      <c r="J32" s="96">
        <f t="shared" si="20"/>
        <v>42</v>
      </c>
      <c r="K32" s="93">
        <f t="shared" si="20"/>
        <v>947</v>
      </c>
      <c r="L32" s="94">
        <f>ABS(D32+F32+H32+J32)</f>
        <v>164</v>
      </c>
      <c r="M32" s="129">
        <f>ABS(E32+G32+I32+K32)</f>
        <v>3765</v>
      </c>
      <c r="N32" s="92">
        <f t="shared" ref="N32:U32" si="21">SUM(N17:N31)</f>
        <v>38</v>
      </c>
      <c r="O32" s="96">
        <f t="shared" si="21"/>
        <v>955</v>
      </c>
      <c r="P32" s="96">
        <f t="shared" si="21"/>
        <v>34</v>
      </c>
      <c r="Q32" s="96">
        <f t="shared" si="21"/>
        <v>884</v>
      </c>
      <c r="R32" s="96">
        <f t="shared" si="21"/>
        <v>36</v>
      </c>
      <c r="S32" s="96">
        <f t="shared" si="21"/>
        <v>914</v>
      </c>
      <c r="T32" s="96">
        <f t="shared" si="21"/>
        <v>35</v>
      </c>
      <c r="U32" s="96">
        <f t="shared" si="21"/>
        <v>914</v>
      </c>
      <c r="V32" s="96"/>
      <c r="W32" s="96"/>
      <c r="X32" s="96"/>
      <c r="Y32" s="96"/>
      <c r="Z32" s="96"/>
      <c r="AA32" s="93"/>
      <c r="AB32" s="94">
        <f>ABS(N32+P32+R32+T32)</f>
        <v>143</v>
      </c>
      <c r="AC32" s="129">
        <f>ABS(O32+Q32+S32+U32)</f>
        <v>3667</v>
      </c>
      <c r="AD32" s="97"/>
      <c r="AE32" s="130"/>
      <c r="AF32" s="130"/>
      <c r="AG32" s="130"/>
      <c r="AH32" s="130"/>
      <c r="AI32" s="130"/>
      <c r="AJ32" s="130"/>
      <c r="AK32" s="98"/>
      <c r="AL32" s="131"/>
      <c r="AM32" s="132"/>
      <c r="AN32" s="133">
        <f>L32+AB32+AL32</f>
        <v>307</v>
      </c>
      <c r="AO32" s="95">
        <f>ABS(M32+AC32+AM32)</f>
        <v>7432</v>
      </c>
      <c r="AP32" s="94">
        <f>SUM(AP17:AP31)</f>
        <v>16</v>
      </c>
      <c r="AQ32" s="93">
        <f>SUM(AQ17:AQ31)</f>
        <v>295</v>
      </c>
      <c r="AR32" s="133">
        <f t="shared" ref="AR32:AS35" si="22">ABS(AN32+AP32)</f>
        <v>323</v>
      </c>
      <c r="AS32" s="134">
        <f t="shared" si="22"/>
        <v>7727</v>
      </c>
      <c r="AV32" s="211"/>
      <c r="AW32" s="211"/>
      <c r="AX32" s="211"/>
      <c r="AY32" s="209"/>
    </row>
    <row r="33" spans="1:55" ht="12" customHeight="1" thickBot="1" x14ac:dyDescent="0.25">
      <c r="A33" s="177" t="s">
        <v>51</v>
      </c>
      <c r="B33" s="128"/>
      <c r="C33" s="128"/>
      <c r="D33" s="96"/>
      <c r="E33" s="96"/>
      <c r="F33" s="96"/>
      <c r="G33" s="96"/>
      <c r="H33" s="96"/>
      <c r="I33" s="96"/>
      <c r="J33" s="96"/>
      <c r="K33" s="93"/>
      <c r="L33" s="94"/>
      <c r="M33" s="95"/>
      <c r="N33" s="92"/>
      <c r="O33" s="96">
        <v>2</v>
      </c>
      <c r="P33" s="96">
        <v>1</v>
      </c>
      <c r="Q33" s="96">
        <v>6</v>
      </c>
      <c r="R33" s="96">
        <v>1</v>
      </c>
      <c r="S33" s="96">
        <v>8</v>
      </c>
      <c r="T33" s="96">
        <v>2</v>
      </c>
      <c r="U33" s="96">
        <v>20</v>
      </c>
      <c r="V33" s="96">
        <v>1</v>
      </c>
      <c r="W33" s="96">
        <v>16</v>
      </c>
      <c r="X33" s="96">
        <v>1</v>
      </c>
      <c r="Y33" s="96">
        <v>15</v>
      </c>
      <c r="Z33" s="96"/>
      <c r="AA33" s="93"/>
      <c r="AB33" s="133">
        <f>N33+P33+R33+T33+V33+X33+Z33</f>
        <v>6</v>
      </c>
      <c r="AC33" s="95">
        <f>O33+Q33+S33+U33+W33+AA33+Y33</f>
        <v>67</v>
      </c>
      <c r="AD33" s="135"/>
      <c r="AE33" s="136"/>
      <c r="AF33" s="136"/>
      <c r="AG33" s="136"/>
      <c r="AH33" s="136"/>
      <c r="AI33" s="136"/>
      <c r="AJ33" s="136"/>
      <c r="AK33" s="137"/>
      <c r="AL33" s="138"/>
      <c r="AM33" s="139"/>
      <c r="AN33" s="133">
        <f>L33+AB33+AL33</f>
        <v>6</v>
      </c>
      <c r="AO33" s="95">
        <f>M33+AC33+AM33</f>
        <v>67</v>
      </c>
      <c r="AP33" s="94"/>
      <c r="AQ33" s="93"/>
      <c r="AR33" s="133">
        <f t="shared" si="22"/>
        <v>6</v>
      </c>
      <c r="AS33" s="140">
        <f t="shared" si="22"/>
        <v>67</v>
      </c>
      <c r="AV33" s="211"/>
      <c r="AW33" s="211"/>
      <c r="AX33" s="211"/>
      <c r="AY33" s="211"/>
    </row>
    <row r="34" spans="1:55" ht="10.5" customHeight="1" x14ac:dyDescent="0.2">
      <c r="A34" s="169" t="s">
        <v>45</v>
      </c>
      <c r="B34" s="59"/>
      <c r="C34" s="59"/>
      <c r="D34" s="60">
        <v>3</v>
      </c>
      <c r="E34" s="61">
        <v>53</v>
      </c>
      <c r="F34" s="61">
        <v>2</v>
      </c>
      <c r="G34" s="61">
        <v>48</v>
      </c>
      <c r="H34" s="61">
        <v>2</v>
      </c>
      <c r="I34" s="61">
        <v>56</v>
      </c>
      <c r="J34" s="61">
        <v>3</v>
      </c>
      <c r="K34" s="62">
        <v>67</v>
      </c>
      <c r="L34" s="53">
        <f t="shared" ref="L34:M36" si="23">D34+F34+H34+J34</f>
        <v>10</v>
      </c>
      <c r="M34" s="54">
        <f t="shared" si="23"/>
        <v>224</v>
      </c>
      <c r="N34" s="60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111"/>
      <c r="AA34" s="64"/>
      <c r="AB34" s="80"/>
      <c r="AC34" s="81"/>
      <c r="AD34" s="63"/>
      <c r="AE34" s="111"/>
      <c r="AF34" s="111"/>
      <c r="AG34" s="111"/>
      <c r="AH34" s="111"/>
      <c r="AI34" s="111"/>
      <c r="AJ34" s="111"/>
      <c r="AK34" s="64"/>
      <c r="AL34" s="80"/>
      <c r="AM34" s="81"/>
      <c r="AN34" s="36">
        <f>L34+AB34+AL34</f>
        <v>10</v>
      </c>
      <c r="AO34" s="37">
        <f>M34+AC34+AM34</f>
        <v>224</v>
      </c>
      <c r="AP34" s="60">
        <v>1</v>
      </c>
      <c r="AQ34" s="62">
        <v>21</v>
      </c>
      <c r="AR34" s="53">
        <f t="shared" si="22"/>
        <v>11</v>
      </c>
      <c r="AS34" s="87">
        <f t="shared" si="22"/>
        <v>245</v>
      </c>
      <c r="AV34" s="211"/>
      <c r="AW34" s="211"/>
      <c r="AX34" s="211"/>
      <c r="AY34" s="211"/>
    </row>
    <row r="35" spans="1:55" ht="10.5" customHeight="1" thickBot="1" x14ac:dyDescent="0.25">
      <c r="A35" s="169" t="s">
        <v>65</v>
      </c>
      <c r="B35" s="141"/>
      <c r="C35" s="141"/>
      <c r="D35" s="60">
        <v>3</v>
      </c>
      <c r="E35" s="61">
        <v>53</v>
      </c>
      <c r="F35" s="61">
        <v>2</v>
      </c>
      <c r="G35" s="61">
        <v>44</v>
      </c>
      <c r="H35" s="61">
        <v>2</v>
      </c>
      <c r="I35" s="61">
        <v>44</v>
      </c>
      <c r="J35" s="61">
        <v>3</v>
      </c>
      <c r="K35" s="62">
        <v>51</v>
      </c>
      <c r="L35" s="89">
        <f t="shared" si="23"/>
        <v>10</v>
      </c>
      <c r="M35" s="83">
        <f t="shared" si="23"/>
        <v>192</v>
      </c>
      <c r="N35" s="60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64"/>
      <c r="AB35" s="80"/>
      <c r="AC35" s="81"/>
      <c r="AD35" s="63"/>
      <c r="AE35" s="111"/>
      <c r="AF35" s="111"/>
      <c r="AG35" s="111"/>
      <c r="AH35" s="111"/>
      <c r="AI35" s="111"/>
      <c r="AJ35" s="111"/>
      <c r="AK35" s="64"/>
      <c r="AL35" s="80"/>
      <c r="AM35" s="81"/>
      <c r="AN35" s="127">
        <f>L35+AB35+AL35</f>
        <v>10</v>
      </c>
      <c r="AO35" s="84">
        <f>M35+AC35+AM35</f>
        <v>192</v>
      </c>
      <c r="AP35" s="60">
        <v>2</v>
      </c>
      <c r="AQ35" s="62">
        <v>40</v>
      </c>
      <c r="AR35" s="142">
        <f t="shared" si="22"/>
        <v>12</v>
      </c>
      <c r="AS35" s="143">
        <f t="shared" si="22"/>
        <v>232</v>
      </c>
      <c r="AV35" s="211"/>
      <c r="AW35" s="211"/>
      <c r="AX35" s="211"/>
      <c r="AY35" s="211"/>
    </row>
    <row r="36" spans="1:55" s="9" customFormat="1" ht="11.25" customHeight="1" thickBot="1" x14ac:dyDescent="0.25">
      <c r="A36" s="174" t="s">
        <v>50</v>
      </c>
      <c r="B36" s="24"/>
      <c r="C36" s="24"/>
      <c r="D36" s="92">
        <f t="shared" ref="D36:K36" si="24">SUM(D34:D35)</f>
        <v>6</v>
      </c>
      <c r="E36" s="96">
        <f t="shared" si="24"/>
        <v>106</v>
      </c>
      <c r="F36" s="96">
        <f t="shared" si="24"/>
        <v>4</v>
      </c>
      <c r="G36" s="96">
        <f t="shared" si="24"/>
        <v>92</v>
      </c>
      <c r="H36" s="96">
        <f t="shared" si="24"/>
        <v>4</v>
      </c>
      <c r="I36" s="96">
        <f t="shared" si="24"/>
        <v>100</v>
      </c>
      <c r="J36" s="96">
        <f t="shared" si="24"/>
        <v>6</v>
      </c>
      <c r="K36" s="93">
        <f t="shared" si="24"/>
        <v>118</v>
      </c>
      <c r="L36" s="94">
        <f t="shared" si="23"/>
        <v>20</v>
      </c>
      <c r="M36" s="95">
        <f t="shared" si="23"/>
        <v>416</v>
      </c>
      <c r="N36" s="144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98"/>
      <c r="AB36" s="131"/>
      <c r="AC36" s="132"/>
      <c r="AD36" s="97"/>
      <c r="AE36" s="130"/>
      <c r="AF36" s="130"/>
      <c r="AG36" s="130"/>
      <c r="AH36" s="130"/>
      <c r="AI36" s="130"/>
      <c r="AJ36" s="130"/>
      <c r="AK36" s="98"/>
      <c r="AL36" s="131"/>
      <c r="AM36" s="132"/>
      <c r="AN36" s="94">
        <f>L36+AB36+AL36</f>
        <v>20</v>
      </c>
      <c r="AO36" s="95">
        <f>M36+AC36+AM36</f>
        <v>416</v>
      </c>
      <c r="AP36" s="92">
        <f>SUM(AP34:AP35)</f>
        <v>3</v>
      </c>
      <c r="AQ36" s="93">
        <f>SUM(AQ34:AQ35)</f>
        <v>61</v>
      </c>
      <c r="AR36" s="94">
        <f>SUM(AR34:AR35)</f>
        <v>23</v>
      </c>
      <c r="AS36" s="99">
        <f>SUM(AS34:AS35)</f>
        <v>477</v>
      </c>
      <c r="AV36" s="211"/>
      <c r="AW36" s="211"/>
      <c r="AX36" s="211"/>
      <c r="AY36" s="211"/>
      <c r="AZ36" s="3"/>
      <c r="BA36" s="3"/>
      <c r="BB36" s="3"/>
      <c r="BC36" s="3"/>
    </row>
    <row r="37" spans="1:55" ht="9.75" customHeight="1" x14ac:dyDescent="0.2">
      <c r="A37" s="178" t="s">
        <v>26</v>
      </c>
      <c r="B37" s="48"/>
      <c r="C37" s="48"/>
      <c r="D37" s="44"/>
      <c r="E37" s="49"/>
      <c r="F37" s="49"/>
      <c r="G37" s="49"/>
      <c r="H37" s="49"/>
      <c r="I37" s="49"/>
      <c r="J37" s="49"/>
      <c r="K37" s="45"/>
      <c r="L37" s="39">
        <f>ABS(D37+F37+H37+J37)</f>
        <v>0</v>
      </c>
      <c r="M37" s="40">
        <f>ABS(E37+G37+I37+K37)</f>
        <v>0</v>
      </c>
      <c r="N37" s="44"/>
      <c r="O37" s="49"/>
      <c r="P37" s="49"/>
      <c r="Q37" s="49"/>
      <c r="R37" s="49"/>
      <c r="S37" s="49">
        <v>2</v>
      </c>
      <c r="T37" s="49">
        <v>1</v>
      </c>
      <c r="U37" s="49">
        <v>7</v>
      </c>
      <c r="V37" s="49"/>
      <c r="W37" s="49"/>
      <c r="X37" s="49"/>
      <c r="Y37" s="49"/>
      <c r="Z37" s="49"/>
      <c r="AA37" s="45"/>
      <c r="AB37" s="41">
        <f>ABS(P37+R37+T37+V37+X37+Z37)</f>
        <v>1</v>
      </c>
      <c r="AC37" s="145">
        <f>ABS(O37+Q37+S37+U37+W37+Y37)</f>
        <v>9</v>
      </c>
      <c r="AD37" s="44">
        <v>1</v>
      </c>
      <c r="AE37" s="49">
        <v>21</v>
      </c>
      <c r="AF37" s="49">
        <v>2</v>
      </c>
      <c r="AG37" s="49">
        <v>42</v>
      </c>
      <c r="AH37" s="49">
        <v>2</v>
      </c>
      <c r="AI37" s="49">
        <v>55</v>
      </c>
      <c r="AJ37" s="49">
        <v>2</v>
      </c>
      <c r="AK37" s="45">
        <v>46</v>
      </c>
      <c r="AL37" s="39">
        <f>ABS(AD37+AF37+AH37+AJ37)</f>
        <v>7</v>
      </c>
      <c r="AM37" s="205">
        <f>ABS(AE37+AG37+AI37+AK37)</f>
        <v>164</v>
      </c>
      <c r="AN37" s="39">
        <f>ABS(AB37+AL37)</f>
        <v>8</v>
      </c>
      <c r="AO37" s="33">
        <f>ABS(AC37+AM37+M37)</f>
        <v>173</v>
      </c>
      <c r="AP37" s="39"/>
      <c r="AQ37" s="35"/>
      <c r="AR37" s="39">
        <f>ABS(AN37)</f>
        <v>8</v>
      </c>
      <c r="AS37" s="146">
        <f>ABS(AO37)</f>
        <v>173</v>
      </c>
      <c r="AV37" s="211"/>
      <c r="AW37" s="211"/>
      <c r="AX37" s="211"/>
      <c r="AY37" s="211"/>
    </row>
    <row r="38" spans="1:55" ht="10.5" customHeight="1" x14ac:dyDescent="0.2">
      <c r="A38" s="178" t="s">
        <v>44</v>
      </c>
      <c r="B38" s="48"/>
      <c r="C38" s="48"/>
      <c r="D38" s="44"/>
      <c r="E38" s="49"/>
      <c r="F38" s="49"/>
      <c r="G38" s="49"/>
      <c r="H38" s="49"/>
      <c r="I38" s="49"/>
      <c r="J38" s="49"/>
      <c r="K38" s="45"/>
      <c r="L38" s="36">
        <f>ABS(D38+F38+H38+J38)</f>
        <v>0</v>
      </c>
      <c r="M38" s="37">
        <f>ABS(E38+G38+I38+K38)</f>
        <v>0</v>
      </c>
      <c r="N38" s="44"/>
      <c r="O38" s="49"/>
      <c r="P38" s="49"/>
      <c r="Q38" s="49">
        <v>2</v>
      </c>
      <c r="R38" s="49"/>
      <c r="S38" s="49">
        <v>4</v>
      </c>
      <c r="T38" s="49"/>
      <c r="U38" s="49">
        <v>5</v>
      </c>
      <c r="V38" s="49"/>
      <c r="W38" s="49"/>
      <c r="X38" s="49"/>
      <c r="Y38" s="49"/>
      <c r="Z38" s="49"/>
      <c r="AA38" s="45"/>
      <c r="AB38" s="43">
        <f>ABS(P38+R38+T38+V38+X38+Z38)</f>
        <v>0</v>
      </c>
      <c r="AC38" s="147">
        <f>ABS(O38+Q38+S38+U38+W38+Y38)</f>
        <v>11</v>
      </c>
      <c r="AD38" s="44"/>
      <c r="AE38" s="49">
        <v>16</v>
      </c>
      <c r="AF38" s="49"/>
      <c r="AG38" s="49">
        <v>17</v>
      </c>
      <c r="AH38" s="49"/>
      <c r="AI38" s="49">
        <v>24</v>
      </c>
      <c r="AJ38" s="49"/>
      <c r="AK38" s="45">
        <v>13</v>
      </c>
      <c r="AL38" s="36">
        <f>ABS(AD38+AF38+AH38+AJ38)</f>
        <v>0</v>
      </c>
      <c r="AM38" s="205">
        <f>ABS(AE38+AG38+AI38+AK38)</f>
        <v>70</v>
      </c>
      <c r="AN38" s="36">
        <f t="shared" ref="AN38:AN45" si="25">L38+AB38+AL38</f>
        <v>0</v>
      </c>
      <c r="AO38" s="44">
        <f>ABS(AC38+AM38+M38)</f>
        <v>81</v>
      </c>
      <c r="AP38" s="36"/>
      <c r="AQ38" s="45"/>
      <c r="AR38" s="36">
        <f>ABS(AN38)</f>
        <v>0</v>
      </c>
      <c r="AS38" s="46">
        <f>ABS(AO38)</f>
        <v>81</v>
      </c>
      <c r="AV38" s="211"/>
      <c r="AW38" s="211"/>
      <c r="AX38" s="211"/>
      <c r="AY38" s="211"/>
    </row>
    <row r="39" spans="1:55" ht="10.5" customHeight="1" x14ac:dyDescent="0.2">
      <c r="A39" s="172" t="s">
        <v>57</v>
      </c>
      <c r="B39" s="59"/>
      <c r="C39" s="59"/>
      <c r="D39" s="65">
        <v>2</v>
      </c>
      <c r="E39" s="66">
        <v>15</v>
      </c>
      <c r="F39" s="66">
        <v>1</v>
      </c>
      <c r="G39" s="66">
        <v>12</v>
      </c>
      <c r="H39" s="66">
        <v>1</v>
      </c>
      <c r="I39" s="66">
        <v>13</v>
      </c>
      <c r="J39" s="66">
        <v>3</v>
      </c>
      <c r="K39" s="67">
        <v>20</v>
      </c>
      <c r="L39" s="57">
        <f>ABS(B39+D39+F39+H39+J39)</f>
        <v>7</v>
      </c>
      <c r="M39" s="54">
        <f t="shared" ref="L39:M45" si="26">E39+G39+I39+K39</f>
        <v>60</v>
      </c>
      <c r="N39" s="65"/>
      <c r="O39" s="66">
        <v>2</v>
      </c>
      <c r="P39" s="66">
        <v>1</v>
      </c>
      <c r="Q39" s="66">
        <v>8</v>
      </c>
      <c r="R39" s="66">
        <v>1</v>
      </c>
      <c r="S39" s="66">
        <v>12</v>
      </c>
      <c r="T39" s="66">
        <v>1</v>
      </c>
      <c r="U39" s="66">
        <v>11</v>
      </c>
      <c r="V39" s="66">
        <v>1</v>
      </c>
      <c r="W39" s="66">
        <v>5</v>
      </c>
      <c r="X39" s="66">
        <v>2</v>
      </c>
      <c r="Y39" s="66">
        <v>17</v>
      </c>
      <c r="Z39" s="66">
        <v>1</v>
      </c>
      <c r="AA39" s="67">
        <v>5</v>
      </c>
      <c r="AB39" s="43">
        <f t="shared" ref="AB39:AC45" si="27">N39+P39+R39+T39+V39+Z39+X39</f>
        <v>7</v>
      </c>
      <c r="AC39" s="37">
        <f t="shared" si="27"/>
        <v>60</v>
      </c>
      <c r="AD39" s="68"/>
      <c r="AE39" s="148"/>
      <c r="AF39" s="148"/>
      <c r="AG39" s="148"/>
      <c r="AH39" s="148"/>
      <c r="AI39" s="148"/>
      <c r="AJ39" s="148"/>
      <c r="AK39" s="69"/>
      <c r="AL39" s="149"/>
      <c r="AM39" s="69"/>
      <c r="AN39" s="36">
        <f t="shared" si="25"/>
        <v>14</v>
      </c>
      <c r="AO39" s="37">
        <f t="shared" ref="AO39:AO45" si="28">M39+AC39+AM39</f>
        <v>120</v>
      </c>
      <c r="AP39" s="89">
        <v>2</v>
      </c>
      <c r="AQ39" s="67">
        <v>17</v>
      </c>
      <c r="AR39" s="53">
        <f t="shared" ref="AR39:AR45" si="29">ABS(AN39+AP39)</f>
        <v>16</v>
      </c>
      <c r="AS39" s="87">
        <f t="shared" ref="AS39:AS45" si="30">ABS(AO39+AQ39)</f>
        <v>137</v>
      </c>
      <c r="AV39" s="211"/>
      <c r="AW39" s="211"/>
      <c r="AX39" s="211"/>
      <c r="AY39" s="211"/>
    </row>
    <row r="40" spans="1:55" ht="10.5" customHeight="1" x14ac:dyDescent="0.2">
      <c r="A40" s="172" t="s">
        <v>56</v>
      </c>
      <c r="B40" s="59"/>
      <c r="C40" s="59"/>
      <c r="D40" s="65">
        <v>1</v>
      </c>
      <c r="E40" s="66">
        <v>5</v>
      </c>
      <c r="F40" s="66"/>
      <c r="G40" s="66">
        <v>3</v>
      </c>
      <c r="H40" s="66">
        <v>2</v>
      </c>
      <c r="I40" s="66">
        <v>9</v>
      </c>
      <c r="J40" s="66">
        <v>2</v>
      </c>
      <c r="K40" s="67">
        <v>12</v>
      </c>
      <c r="L40" s="53">
        <f t="shared" si="26"/>
        <v>5</v>
      </c>
      <c r="M40" s="54">
        <f t="shared" si="26"/>
        <v>29</v>
      </c>
      <c r="N40" s="65">
        <v>1</v>
      </c>
      <c r="O40" s="66">
        <v>7</v>
      </c>
      <c r="P40" s="66">
        <v>1</v>
      </c>
      <c r="Q40" s="66">
        <v>6</v>
      </c>
      <c r="R40" s="66">
        <v>1</v>
      </c>
      <c r="S40" s="66">
        <v>11</v>
      </c>
      <c r="T40" s="66">
        <v>1</v>
      </c>
      <c r="U40" s="66">
        <v>9</v>
      </c>
      <c r="V40" s="66">
        <v>1</v>
      </c>
      <c r="W40" s="66">
        <v>8</v>
      </c>
      <c r="X40" s="66">
        <v>1</v>
      </c>
      <c r="Y40" s="66">
        <v>12</v>
      </c>
      <c r="Z40" s="66">
        <v>3</v>
      </c>
      <c r="AA40" s="67">
        <v>22</v>
      </c>
      <c r="AB40" s="43">
        <f t="shared" si="27"/>
        <v>9</v>
      </c>
      <c r="AC40" s="37">
        <f t="shared" si="27"/>
        <v>75</v>
      </c>
      <c r="AD40" s="68"/>
      <c r="AE40" s="148"/>
      <c r="AF40" s="148"/>
      <c r="AG40" s="148"/>
      <c r="AH40" s="148"/>
      <c r="AI40" s="148"/>
      <c r="AJ40" s="148"/>
      <c r="AK40" s="69"/>
      <c r="AL40" s="149"/>
      <c r="AM40" s="69"/>
      <c r="AN40" s="36">
        <f t="shared" si="25"/>
        <v>14</v>
      </c>
      <c r="AO40" s="37">
        <f t="shared" si="28"/>
        <v>104</v>
      </c>
      <c r="AP40" s="89"/>
      <c r="AQ40" s="67"/>
      <c r="AR40" s="53">
        <f t="shared" si="29"/>
        <v>14</v>
      </c>
      <c r="AS40" s="87">
        <f t="shared" si="30"/>
        <v>104</v>
      </c>
      <c r="AV40" s="211"/>
      <c r="AW40" s="211"/>
      <c r="AX40" s="211"/>
      <c r="AY40" s="211"/>
    </row>
    <row r="41" spans="1:55" ht="11.25" customHeight="1" x14ac:dyDescent="0.2">
      <c r="A41" s="172" t="s">
        <v>46</v>
      </c>
      <c r="B41" s="70"/>
      <c r="C41" s="70"/>
      <c r="D41" s="71"/>
      <c r="E41" s="61">
        <v>4</v>
      </c>
      <c r="F41" s="61">
        <v>1</v>
      </c>
      <c r="G41" s="61">
        <v>7</v>
      </c>
      <c r="H41" s="61">
        <v>1</v>
      </c>
      <c r="I41" s="61">
        <v>9</v>
      </c>
      <c r="J41" s="61"/>
      <c r="K41" s="62">
        <v>6</v>
      </c>
      <c r="L41" s="53">
        <f t="shared" si="26"/>
        <v>2</v>
      </c>
      <c r="M41" s="54">
        <f t="shared" si="26"/>
        <v>26</v>
      </c>
      <c r="N41" s="60">
        <v>1</v>
      </c>
      <c r="O41" s="61">
        <v>11</v>
      </c>
      <c r="P41" s="61">
        <v>1</v>
      </c>
      <c r="Q41" s="61">
        <v>8</v>
      </c>
      <c r="R41" s="61">
        <v>1</v>
      </c>
      <c r="S41" s="61">
        <v>17</v>
      </c>
      <c r="T41" s="61">
        <v>2</v>
      </c>
      <c r="U41" s="61">
        <v>22</v>
      </c>
      <c r="V41" s="61">
        <v>2</v>
      </c>
      <c r="W41" s="61">
        <v>21</v>
      </c>
      <c r="X41" s="61">
        <v>1</v>
      </c>
      <c r="Y41" s="61">
        <v>14</v>
      </c>
      <c r="Z41" s="66"/>
      <c r="AA41" s="67"/>
      <c r="AB41" s="43">
        <f t="shared" si="27"/>
        <v>8</v>
      </c>
      <c r="AC41" s="37">
        <f t="shared" si="27"/>
        <v>93</v>
      </c>
      <c r="AD41" s="76"/>
      <c r="AE41" s="150"/>
      <c r="AF41" s="150"/>
      <c r="AG41" s="150"/>
      <c r="AH41" s="150"/>
      <c r="AI41" s="150"/>
      <c r="AJ41" s="150"/>
      <c r="AK41" s="77"/>
      <c r="AL41" s="151"/>
      <c r="AM41" s="77"/>
      <c r="AN41" s="36">
        <f t="shared" si="25"/>
        <v>10</v>
      </c>
      <c r="AO41" s="37">
        <f t="shared" si="28"/>
        <v>119</v>
      </c>
      <c r="AP41" s="89"/>
      <c r="AQ41" s="67"/>
      <c r="AR41" s="53">
        <f t="shared" si="29"/>
        <v>10</v>
      </c>
      <c r="AS41" s="87">
        <f t="shared" si="30"/>
        <v>119</v>
      </c>
      <c r="AV41" s="211"/>
      <c r="AW41" s="211"/>
      <c r="AX41" s="211"/>
      <c r="AY41" s="211"/>
    </row>
    <row r="42" spans="1:55" ht="11.25" customHeight="1" thickBot="1" x14ac:dyDescent="0.25">
      <c r="A42" s="172" t="s">
        <v>47</v>
      </c>
      <c r="B42" s="66">
        <v>2</v>
      </c>
      <c r="C42" s="66">
        <v>25</v>
      </c>
      <c r="D42" s="65">
        <v>2</v>
      </c>
      <c r="E42" s="66">
        <v>29</v>
      </c>
      <c r="F42" s="66">
        <v>2</v>
      </c>
      <c r="G42" s="66">
        <v>29</v>
      </c>
      <c r="H42" s="66">
        <v>2</v>
      </c>
      <c r="I42" s="66">
        <v>19</v>
      </c>
      <c r="J42" s="66">
        <v>2</v>
      </c>
      <c r="K42" s="67">
        <v>18</v>
      </c>
      <c r="L42" s="193">
        <f>ABS(B42+D42+F42+H42+J42)</f>
        <v>10</v>
      </c>
      <c r="M42" s="83">
        <f>ABS(C42+E42+G42+I42+K42)</f>
        <v>120</v>
      </c>
      <c r="N42" s="65">
        <v>2</v>
      </c>
      <c r="O42" s="66">
        <v>16</v>
      </c>
      <c r="P42" s="66">
        <v>2</v>
      </c>
      <c r="Q42" s="66">
        <v>19</v>
      </c>
      <c r="R42" s="66">
        <v>1</v>
      </c>
      <c r="S42" s="66">
        <v>11</v>
      </c>
      <c r="T42" s="66">
        <v>1</v>
      </c>
      <c r="U42" s="66">
        <v>9</v>
      </c>
      <c r="V42" s="66">
        <v>2</v>
      </c>
      <c r="W42" s="66">
        <v>17</v>
      </c>
      <c r="X42" s="66">
        <v>2</v>
      </c>
      <c r="Y42" s="66">
        <v>19</v>
      </c>
      <c r="Z42" s="66"/>
      <c r="AA42" s="67"/>
      <c r="AB42" s="194">
        <f t="shared" si="27"/>
        <v>10</v>
      </c>
      <c r="AC42" s="84">
        <f t="shared" si="27"/>
        <v>91</v>
      </c>
      <c r="AD42" s="76"/>
      <c r="AE42" s="150"/>
      <c r="AF42" s="150"/>
      <c r="AG42" s="150"/>
      <c r="AH42" s="150"/>
      <c r="AI42" s="150"/>
      <c r="AJ42" s="150"/>
      <c r="AK42" s="77"/>
      <c r="AL42" s="151"/>
      <c r="AM42" s="77"/>
      <c r="AN42" s="194">
        <f t="shared" si="25"/>
        <v>20</v>
      </c>
      <c r="AO42" s="84">
        <f t="shared" si="28"/>
        <v>211</v>
      </c>
      <c r="AP42" s="89">
        <v>2</v>
      </c>
      <c r="AQ42" s="67">
        <v>26</v>
      </c>
      <c r="AR42" s="82">
        <f t="shared" si="29"/>
        <v>22</v>
      </c>
      <c r="AS42" s="195">
        <f t="shared" si="30"/>
        <v>237</v>
      </c>
      <c r="AU42" s="13"/>
      <c r="AV42" s="211"/>
      <c r="AW42" s="211"/>
      <c r="AX42" s="211"/>
      <c r="AY42" s="211"/>
    </row>
    <row r="43" spans="1:55" ht="11.25" customHeight="1" thickBot="1" x14ac:dyDescent="0.25">
      <c r="A43" s="201" t="s">
        <v>55</v>
      </c>
      <c r="B43" s="202">
        <f>ABS(B16+B32+B36+B42)</f>
        <v>2</v>
      </c>
      <c r="C43" s="202">
        <f t="shared" ref="C43:AS43" si="31">ABS(C16+C32+C33+C36+C37+C38+C39+C40+C41+C42)</f>
        <v>25</v>
      </c>
      <c r="D43" s="202">
        <f t="shared" si="31"/>
        <v>52</v>
      </c>
      <c r="E43" s="202">
        <f t="shared" si="31"/>
        <v>1067</v>
      </c>
      <c r="F43" s="202">
        <f t="shared" si="31"/>
        <v>50</v>
      </c>
      <c r="G43" s="202">
        <f t="shared" si="31"/>
        <v>1124</v>
      </c>
      <c r="H43" s="202">
        <f t="shared" si="31"/>
        <v>52</v>
      </c>
      <c r="I43" s="202">
        <f t="shared" si="31"/>
        <v>1131</v>
      </c>
      <c r="J43" s="202">
        <f t="shared" si="31"/>
        <v>56</v>
      </c>
      <c r="K43" s="203">
        <f t="shared" si="31"/>
        <v>1138</v>
      </c>
      <c r="L43" s="180">
        <f t="shared" si="31"/>
        <v>212</v>
      </c>
      <c r="M43" s="181">
        <f t="shared" si="31"/>
        <v>4485</v>
      </c>
      <c r="N43" s="179">
        <f t="shared" si="31"/>
        <v>43</v>
      </c>
      <c r="O43" s="202">
        <f t="shared" si="31"/>
        <v>1007</v>
      </c>
      <c r="P43" s="202">
        <f t="shared" si="31"/>
        <v>41</v>
      </c>
      <c r="Q43" s="202">
        <f t="shared" si="31"/>
        <v>945</v>
      </c>
      <c r="R43" s="202">
        <f t="shared" si="31"/>
        <v>42</v>
      </c>
      <c r="S43" s="202">
        <f t="shared" si="31"/>
        <v>986</v>
      </c>
      <c r="T43" s="202">
        <f t="shared" si="31"/>
        <v>45</v>
      </c>
      <c r="U43" s="202">
        <f t="shared" si="31"/>
        <v>1041</v>
      </c>
      <c r="V43" s="202">
        <f t="shared" si="31"/>
        <v>7</v>
      </c>
      <c r="W43" s="202">
        <f t="shared" si="31"/>
        <v>67</v>
      </c>
      <c r="X43" s="202">
        <f t="shared" si="31"/>
        <v>7</v>
      </c>
      <c r="Y43" s="202">
        <f t="shared" si="31"/>
        <v>77</v>
      </c>
      <c r="Z43" s="202">
        <f t="shared" si="31"/>
        <v>4</v>
      </c>
      <c r="AA43" s="203">
        <f t="shared" si="31"/>
        <v>27</v>
      </c>
      <c r="AB43" s="180">
        <f t="shared" si="31"/>
        <v>189</v>
      </c>
      <c r="AC43" s="181">
        <f t="shared" si="31"/>
        <v>4150</v>
      </c>
      <c r="AD43" s="179">
        <f t="shared" si="31"/>
        <v>37</v>
      </c>
      <c r="AE43" s="179">
        <f t="shared" si="31"/>
        <v>1001</v>
      </c>
      <c r="AF43" s="179">
        <f t="shared" si="31"/>
        <v>38</v>
      </c>
      <c r="AG43" s="179">
        <f t="shared" si="31"/>
        <v>1028</v>
      </c>
      <c r="AH43" s="179">
        <f t="shared" si="31"/>
        <v>40</v>
      </c>
      <c r="AI43" s="179">
        <f t="shared" si="31"/>
        <v>1076</v>
      </c>
      <c r="AJ43" s="179">
        <f t="shared" si="31"/>
        <v>39</v>
      </c>
      <c r="AK43" s="179">
        <f t="shared" si="31"/>
        <v>1066</v>
      </c>
      <c r="AL43" s="179">
        <f t="shared" si="31"/>
        <v>154</v>
      </c>
      <c r="AM43" s="206">
        <f t="shared" si="31"/>
        <v>4171</v>
      </c>
      <c r="AN43" s="180">
        <f t="shared" si="31"/>
        <v>555</v>
      </c>
      <c r="AO43" s="179">
        <f t="shared" si="31"/>
        <v>12806</v>
      </c>
      <c r="AP43" s="179">
        <f t="shared" si="31"/>
        <v>24</v>
      </c>
      <c r="AQ43" s="179">
        <f t="shared" si="31"/>
        <v>417</v>
      </c>
      <c r="AR43" s="179">
        <f t="shared" si="31"/>
        <v>579</v>
      </c>
      <c r="AS43" s="182">
        <f t="shared" si="31"/>
        <v>13223</v>
      </c>
      <c r="AU43" s="13"/>
      <c r="AV43" s="211"/>
      <c r="AW43" s="211"/>
      <c r="AX43" s="211"/>
      <c r="AY43" s="211"/>
    </row>
    <row r="44" spans="1:55" ht="11.25" customHeight="1" x14ac:dyDescent="0.2">
      <c r="A44" s="192" t="s">
        <v>54</v>
      </c>
      <c r="B44" s="49"/>
      <c r="C44" s="49"/>
      <c r="D44" s="85">
        <v>2</v>
      </c>
      <c r="E44" s="122">
        <v>45</v>
      </c>
      <c r="F44" s="122">
        <v>2</v>
      </c>
      <c r="G44" s="122">
        <v>42</v>
      </c>
      <c r="H44" s="122">
        <v>1</v>
      </c>
      <c r="I44" s="122">
        <v>21</v>
      </c>
      <c r="J44" s="122">
        <v>2</v>
      </c>
      <c r="K44" s="86">
        <v>30</v>
      </c>
      <c r="L44" s="196">
        <f>ABS(B44+D44+F44+H44+J44)</f>
        <v>7</v>
      </c>
      <c r="M44" s="37">
        <f>ABS(C44+E44+G44+I44+K44)</f>
        <v>138</v>
      </c>
      <c r="N44" s="85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86"/>
      <c r="AB44" s="43"/>
      <c r="AC44" s="37"/>
      <c r="AD44" s="197"/>
      <c r="AE44" s="198"/>
      <c r="AF44" s="198"/>
      <c r="AG44" s="198"/>
      <c r="AH44" s="198"/>
      <c r="AI44" s="198"/>
      <c r="AJ44" s="198"/>
      <c r="AK44" s="199"/>
      <c r="AL44" s="200"/>
      <c r="AM44" s="199"/>
      <c r="AN44" s="43">
        <f t="shared" si="25"/>
        <v>7</v>
      </c>
      <c r="AO44" s="37">
        <f t="shared" si="28"/>
        <v>138</v>
      </c>
      <c r="AP44" s="127">
        <v>1</v>
      </c>
      <c r="AQ44" s="86">
        <v>21</v>
      </c>
      <c r="AR44" s="43">
        <f t="shared" si="29"/>
        <v>8</v>
      </c>
      <c r="AS44" s="78">
        <f t="shared" si="30"/>
        <v>159</v>
      </c>
      <c r="AU44" s="13"/>
      <c r="AV44" s="211"/>
      <c r="AW44" s="211"/>
      <c r="AX44" s="211"/>
      <c r="AY44" s="211"/>
    </row>
    <row r="45" spans="1:55" ht="12" customHeight="1" thickBot="1" x14ac:dyDescent="0.25">
      <c r="A45" s="169" t="s">
        <v>66</v>
      </c>
      <c r="B45" s="152"/>
      <c r="C45" s="152"/>
      <c r="D45" s="153">
        <v>1</v>
      </c>
      <c r="E45" s="154">
        <v>5</v>
      </c>
      <c r="F45" s="154">
        <v>1</v>
      </c>
      <c r="G45" s="154">
        <v>6</v>
      </c>
      <c r="H45" s="154">
        <v>1</v>
      </c>
      <c r="I45" s="154">
        <v>14</v>
      </c>
      <c r="J45" s="154">
        <v>1</v>
      </c>
      <c r="K45" s="155">
        <v>11</v>
      </c>
      <c r="L45" s="57">
        <f t="shared" si="26"/>
        <v>4</v>
      </c>
      <c r="M45" s="156">
        <f t="shared" si="26"/>
        <v>36</v>
      </c>
      <c r="N45" s="157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9"/>
      <c r="AB45" s="43">
        <f t="shared" si="27"/>
        <v>0</v>
      </c>
      <c r="AC45" s="109">
        <f t="shared" si="27"/>
        <v>0</v>
      </c>
      <c r="AD45" s="160"/>
      <c r="AE45" s="161"/>
      <c r="AF45" s="161"/>
      <c r="AG45" s="161"/>
      <c r="AH45" s="161"/>
      <c r="AI45" s="161"/>
      <c r="AJ45" s="161"/>
      <c r="AK45" s="162"/>
      <c r="AL45" s="163"/>
      <c r="AM45" s="207"/>
      <c r="AN45" s="43">
        <f t="shared" si="25"/>
        <v>4</v>
      </c>
      <c r="AO45" s="109">
        <f t="shared" si="28"/>
        <v>36</v>
      </c>
      <c r="AP45" s="164">
        <v>1</v>
      </c>
      <c r="AQ45" s="165">
        <v>7</v>
      </c>
      <c r="AR45" s="164">
        <f t="shared" si="29"/>
        <v>5</v>
      </c>
      <c r="AS45" s="143">
        <f t="shared" si="30"/>
        <v>43</v>
      </c>
      <c r="AW45" s="211"/>
      <c r="AX45" s="211"/>
      <c r="AY45" s="211"/>
    </row>
    <row r="46" spans="1:55" s="7" customFormat="1" ht="15" customHeight="1" thickBot="1" x14ac:dyDescent="0.2">
      <c r="A46" s="166" t="s">
        <v>20</v>
      </c>
      <c r="B46" s="183">
        <f>ABS(B16+B32+B33+B36+B37+B38+B39+B40+B41+B42)</f>
        <v>2</v>
      </c>
      <c r="C46" s="184">
        <f t="shared" ref="C46:AS46" si="32">SUM(C43:C45)</f>
        <v>25</v>
      </c>
      <c r="D46" s="184">
        <f t="shared" si="32"/>
        <v>55</v>
      </c>
      <c r="E46" s="183">
        <f t="shared" si="32"/>
        <v>1117</v>
      </c>
      <c r="F46" s="183">
        <f t="shared" si="32"/>
        <v>53</v>
      </c>
      <c r="G46" s="183">
        <f t="shared" si="32"/>
        <v>1172</v>
      </c>
      <c r="H46" s="183">
        <f t="shared" si="32"/>
        <v>54</v>
      </c>
      <c r="I46" s="183">
        <f t="shared" si="32"/>
        <v>1166</v>
      </c>
      <c r="J46" s="183">
        <f t="shared" si="32"/>
        <v>59</v>
      </c>
      <c r="K46" s="185">
        <f t="shared" si="32"/>
        <v>1179</v>
      </c>
      <c r="L46" s="186">
        <f t="shared" si="32"/>
        <v>223</v>
      </c>
      <c r="M46" s="187">
        <f t="shared" si="32"/>
        <v>4659</v>
      </c>
      <c r="N46" s="184">
        <f t="shared" si="32"/>
        <v>43</v>
      </c>
      <c r="O46" s="183">
        <f t="shared" si="32"/>
        <v>1007</v>
      </c>
      <c r="P46" s="183">
        <f t="shared" si="32"/>
        <v>41</v>
      </c>
      <c r="Q46" s="183">
        <f t="shared" si="32"/>
        <v>945</v>
      </c>
      <c r="R46" s="183">
        <f t="shared" si="32"/>
        <v>42</v>
      </c>
      <c r="S46" s="183">
        <f t="shared" si="32"/>
        <v>986</v>
      </c>
      <c r="T46" s="183">
        <f t="shared" si="32"/>
        <v>45</v>
      </c>
      <c r="U46" s="183">
        <f t="shared" si="32"/>
        <v>1041</v>
      </c>
      <c r="V46" s="183">
        <f t="shared" si="32"/>
        <v>7</v>
      </c>
      <c r="W46" s="183">
        <f t="shared" si="32"/>
        <v>67</v>
      </c>
      <c r="X46" s="183">
        <f t="shared" si="32"/>
        <v>7</v>
      </c>
      <c r="Y46" s="183">
        <f t="shared" si="32"/>
        <v>77</v>
      </c>
      <c r="Z46" s="183">
        <f t="shared" si="32"/>
        <v>4</v>
      </c>
      <c r="AA46" s="185">
        <f t="shared" si="32"/>
        <v>27</v>
      </c>
      <c r="AB46" s="186">
        <f t="shared" si="32"/>
        <v>189</v>
      </c>
      <c r="AC46" s="187">
        <f t="shared" si="32"/>
        <v>4150</v>
      </c>
      <c r="AD46" s="184">
        <f t="shared" si="32"/>
        <v>37</v>
      </c>
      <c r="AE46" s="183">
        <f t="shared" si="32"/>
        <v>1001</v>
      </c>
      <c r="AF46" s="183">
        <f t="shared" si="32"/>
        <v>38</v>
      </c>
      <c r="AG46" s="183">
        <f t="shared" si="32"/>
        <v>1028</v>
      </c>
      <c r="AH46" s="183">
        <f t="shared" si="32"/>
        <v>40</v>
      </c>
      <c r="AI46" s="183">
        <f t="shared" si="32"/>
        <v>1076</v>
      </c>
      <c r="AJ46" s="183">
        <f t="shared" si="32"/>
        <v>39</v>
      </c>
      <c r="AK46" s="185">
        <f t="shared" si="32"/>
        <v>1066</v>
      </c>
      <c r="AL46" s="186">
        <f t="shared" si="32"/>
        <v>154</v>
      </c>
      <c r="AM46" s="185">
        <f t="shared" si="32"/>
        <v>4171</v>
      </c>
      <c r="AN46" s="186">
        <f t="shared" si="32"/>
        <v>566</v>
      </c>
      <c r="AO46" s="187">
        <f t="shared" si="32"/>
        <v>12980</v>
      </c>
      <c r="AP46" s="186">
        <f t="shared" si="32"/>
        <v>26</v>
      </c>
      <c r="AQ46" s="185">
        <f t="shared" si="32"/>
        <v>445</v>
      </c>
      <c r="AR46" s="188">
        <f t="shared" si="32"/>
        <v>592</v>
      </c>
      <c r="AS46" s="189">
        <f t="shared" si="32"/>
        <v>13425</v>
      </c>
    </row>
    <row r="47" spans="1:55" s="4" customFormat="1" ht="10.5" customHeight="1" x14ac:dyDescent="0.1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8"/>
      <c r="M47" s="168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8"/>
      <c r="AC47" s="168"/>
      <c r="AD47" s="167"/>
      <c r="AE47" s="167"/>
      <c r="AF47" s="167"/>
      <c r="AG47" s="167"/>
      <c r="AH47" s="167"/>
      <c r="AI47" s="167"/>
      <c r="AJ47" s="167"/>
      <c r="AK47" s="167"/>
      <c r="AL47" s="168"/>
      <c r="AM47" s="168"/>
      <c r="AN47" s="168"/>
      <c r="AO47" s="168"/>
      <c r="AP47" s="167"/>
      <c r="AQ47" s="167"/>
      <c r="AR47" s="167"/>
      <c r="AS47" s="167"/>
    </row>
    <row r="48" spans="1:55" s="4" customFormat="1" ht="9.75" x14ac:dyDescent="0.15">
      <c r="A48" s="167" t="s">
        <v>69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8"/>
      <c r="M48" s="168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8"/>
      <c r="AC48" s="168"/>
      <c r="AD48" s="167"/>
      <c r="AE48" s="167"/>
      <c r="AF48" s="167"/>
      <c r="AG48" s="167"/>
      <c r="AH48" s="167"/>
      <c r="AI48" s="167"/>
      <c r="AJ48" s="167"/>
      <c r="AK48" s="167"/>
      <c r="AL48" s="168"/>
      <c r="AM48" s="168"/>
      <c r="AN48" s="168"/>
      <c r="AO48" s="168"/>
      <c r="AP48" s="167"/>
      <c r="AQ48" s="167"/>
      <c r="AR48" s="167"/>
      <c r="AS48" s="167"/>
    </row>
    <row r="49" spans="1:41" s="4" customFormat="1" ht="9.75" x14ac:dyDescent="0.2">
      <c r="A49" s="11" t="s">
        <v>67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2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2"/>
      <c r="AC49" s="12"/>
      <c r="AL49" s="7"/>
      <c r="AM49" s="7"/>
      <c r="AN49" s="7"/>
      <c r="AO49" s="7"/>
    </row>
    <row r="50" spans="1:41" s="4" customFormat="1" ht="9.7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"/>
      <c r="M50" s="12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2"/>
      <c r="AC50" s="12"/>
      <c r="AL50" s="7"/>
      <c r="AM50" s="7"/>
      <c r="AN50" s="7"/>
      <c r="AO50" s="7"/>
    </row>
    <row r="51" spans="1:41" s="4" customFormat="1" ht="9.75" x14ac:dyDescent="0.2"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2"/>
      <c r="AC51" s="12"/>
      <c r="AL51" s="7"/>
      <c r="AM51" s="7"/>
      <c r="AN51" s="7"/>
      <c r="AO51" s="7"/>
    </row>
    <row r="52" spans="1:41" s="4" customFormat="1" ht="9.75" x14ac:dyDescent="0.2"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2"/>
      <c r="AC52" s="12"/>
      <c r="AL52" s="7"/>
      <c r="AM52" s="7"/>
      <c r="AN52" s="7"/>
      <c r="AO52" s="7"/>
    </row>
    <row r="53" spans="1:41" s="4" customFormat="1" ht="9.75" x14ac:dyDescent="0.2">
      <c r="A53" s="10"/>
      <c r="B53" s="10"/>
      <c r="C53" s="10"/>
      <c r="L53" s="7"/>
      <c r="M53" s="7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2"/>
      <c r="AC53" s="12"/>
      <c r="AL53" s="7"/>
      <c r="AM53" s="7"/>
      <c r="AN53" s="7"/>
      <c r="AO53" s="7"/>
    </row>
    <row r="54" spans="1:41" s="4" customFormat="1" ht="9.75" x14ac:dyDescent="0.2"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2"/>
      <c r="AC54" s="12"/>
      <c r="AL54" s="7"/>
      <c r="AM54" s="7"/>
      <c r="AN54" s="7"/>
      <c r="AO54" s="7"/>
    </row>
    <row r="55" spans="1:41" s="4" customFormat="1" x14ac:dyDescent="0.15">
      <c r="AB55" s="7"/>
      <c r="AC55" s="7"/>
      <c r="AL55" s="7"/>
      <c r="AM55" s="7"/>
      <c r="AN55" s="7"/>
      <c r="AO55" s="7"/>
    </row>
    <row r="56" spans="1:41" s="4" customFormat="1" x14ac:dyDescent="0.15">
      <c r="L56" s="7"/>
      <c r="M56" s="7"/>
      <c r="AB56" s="7"/>
      <c r="AC56" s="7"/>
      <c r="AL56" s="7"/>
      <c r="AM56" s="7"/>
      <c r="AN56" s="7"/>
      <c r="AO56" s="7"/>
    </row>
    <row r="57" spans="1:41" s="4" customFormat="1" x14ac:dyDescent="0.15">
      <c r="L57" s="7"/>
      <c r="M57" s="7"/>
      <c r="AB57" s="7"/>
      <c r="AC57" s="7"/>
      <c r="AL57" s="7"/>
      <c r="AM57" s="7"/>
      <c r="AN57" s="7"/>
      <c r="AO57" s="7"/>
    </row>
    <row r="58" spans="1:41" s="4" customFormat="1" x14ac:dyDescent="0.15">
      <c r="L58" s="7"/>
      <c r="M58" s="7"/>
      <c r="AB58" s="7"/>
      <c r="AC58" s="7"/>
      <c r="AL58" s="7"/>
      <c r="AM58" s="7"/>
      <c r="AN58" s="7"/>
      <c r="AO58" s="7"/>
    </row>
    <row r="59" spans="1:41" s="4" customFormat="1" x14ac:dyDescent="0.15">
      <c r="L59" s="7"/>
      <c r="M59" s="7"/>
      <c r="AB59" s="7"/>
      <c r="AC59" s="7"/>
      <c r="AL59" s="7"/>
      <c r="AM59" s="7"/>
      <c r="AN59" s="7"/>
      <c r="AO59" s="7"/>
    </row>
    <row r="60" spans="1:41" s="4" customFormat="1" x14ac:dyDescent="0.15">
      <c r="L60" s="7"/>
      <c r="M60" s="7"/>
      <c r="AB60" s="7"/>
      <c r="AC60" s="7"/>
      <c r="AL60" s="7"/>
      <c r="AM60" s="7"/>
      <c r="AN60" s="7"/>
      <c r="AO60" s="7"/>
    </row>
    <row r="61" spans="1:41" s="4" customFormat="1" x14ac:dyDescent="0.15">
      <c r="L61" s="7"/>
      <c r="M61" s="7"/>
      <c r="AB61" s="7"/>
      <c r="AC61" s="7"/>
      <c r="AL61" s="7"/>
      <c r="AM61" s="7"/>
      <c r="AN61" s="7"/>
      <c r="AO61" s="7"/>
    </row>
    <row r="62" spans="1:41" x14ac:dyDescent="0.15">
      <c r="K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K62" s="6"/>
    </row>
    <row r="63" spans="1:41" x14ac:dyDescent="0.15">
      <c r="K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K63" s="6"/>
    </row>
    <row r="64" spans="1:41" x14ac:dyDescent="0.15">
      <c r="K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K64" s="6"/>
    </row>
    <row r="65" spans="5:37" x14ac:dyDescent="0.15">
      <c r="K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K65" s="6"/>
    </row>
    <row r="66" spans="5:37" x14ac:dyDescent="0.15">
      <c r="K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5:37" x14ac:dyDescent="0.15">
      <c r="E67" s="7"/>
      <c r="F67" s="7"/>
      <c r="G67" s="7"/>
      <c r="H67" s="7"/>
      <c r="I67" s="7"/>
      <c r="J67" s="7"/>
      <c r="K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5:37" x14ac:dyDescent="0.15">
      <c r="E68" s="7"/>
      <c r="F68" s="7"/>
      <c r="G68" s="7"/>
      <c r="H68" s="7"/>
      <c r="I68" s="7"/>
      <c r="J68" s="7"/>
      <c r="K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5:37" x14ac:dyDescent="0.15">
      <c r="E69" s="7"/>
      <c r="F69" s="7"/>
      <c r="G69" s="7"/>
      <c r="H69" s="7"/>
      <c r="I69" s="7"/>
      <c r="J69" s="7"/>
      <c r="K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5:37" x14ac:dyDescent="0.15">
      <c r="E70" s="7"/>
      <c r="F70" s="7"/>
      <c r="G70" s="7"/>
      <c r="H70" s="7"/>
      <c r="I70" s="7"/>
      <c r="J70" s="7"/>
      <c r="K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5:37" x14ac:dyDescent="0.15">
      <c r="E71" s="7"/>
      <c r="F71" s="7"/>
      <c r="G71" s="7"/>
      <c r="H71" s="7"/>
      <c r="I71" s="7"/>
      <c r="J71" s="7"/>
      <c r="K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5:37" x14ac:dyDescent="0.15">
      <c r="E72" s="7"/>
      <c r="F72" s="7"/>
      <c r="G72" s="7"/>
      <c r="H72" s="7"/>
      <c r="I72" s="7"/>
      <c r="J72" s="7"/>
      <c r="K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5:37" x14ac:dyDescent="0.15">
      <c r="E73" s="7"/>
      <c r="F73" s="7"/>
      <c r="G73" s="7"/>
      <c r="H73" s="7"/>
      <c r="I73" s="7"/>
      <c r="J73" s="7"/>
      <c r="K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5:37" x14ac:dyDescent="0.15">
      <c r="E74" s="7"/>
      <c r="F74" s="7"/>
      <c r="G74" s="7"/>
      <c r="H74" s="7"/>
      <c r="I74" s="7"/>
      <c r="J74" s="7"/>
      <c r="K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5:37" x14ac:dyDescent="0.15">
      <c r="E75" s="7"/>
      <c r="F75" s="7"/>
      <c r="G75" s="7"/>
      <c r="H75" s="7"/>
      <c r="I75" s="7"/>
      <c r="J75" s="7"/>
      <c r="K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5:37" x14ac:dyDescent="0.15">
      <c r="E76" s="7"/>
      <c r="F76" s="7"/>
      <c r="G76" s="7"/>
      <c r="H76" s="7"/>
      <c r="I76" s="7"/>
      <c r="J76" s="7"/>
      <c r="K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5:37" x14ac:dyDescent="0.15">
      <c r="E77" s="7"/>
      <c r="F77" s="7"/>
      <c r="G77" s="7"/>
      <c r="H77" s="7"/>
      <c r="I77" s="7"/>
      <c r="J77" s="7"/>
      <c r="K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5:37" x14ac:dyDescent="0.15">
      <c r="E78" s="7"/>
      <c r="F78" s="7"/>
      <c r="G78" s="7"/>
      <c r="H78" s="7"/>
      <c r="I78" s="7"/>
      <c r="J78" s="7"/>
      <c r="K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5:37" x14ac:dyDescent="0.15">
      <c r="E79" s="7"/>
      <c r="F79" s="7"/>
      <c r="G79" s="7"/>
      <c r="H79" s="7"/>
      <c r="I79" s="7"/>
      <c r="J79" s="7"/>
      <c r="K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5:37" x14ac:dyDescent="0.15">
      <c r="E80" s="7"/>
      <c r="F80" s="7"/>
      <c r="G80" s="7"/>
      <c r="H80" s="7"/>
      <c r="I80" s="7"/>
      <c r="J80" s="7"/>
      <c r="K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5:30" x14ac:dyDescent="0.15">
      <c r="E81" s="7"/>
      <c r="F81" s="7"/>
      <c r="G81" s="7"/>
      <c r="H81" s="7"/>
      <c r="I81" s="7"/>
      <c r="J81" s="7"/>
      <c r="K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5:30" x14ac:dyDescent="0.15">
      <c r="E82" s="7"/>
      <c r="F82" s="7"/>
      <c r="G82" s="7"/>
      <c r="H82" s="7"/>
      <c r="I82" s="7"/>
      <c r="J82" s="7"/>
      <c r="K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5:30" x14ac:dyDescent="0.15">
      <c r="E83" s="7"/>
      <c r="F83" s="7"/>
      <c r="G83" s="7"/>
      <c r="H83" s="7"/>
      <c r="I83" s="7"/>
      <c r="J83" s="7"/>
      <c r="K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5:30" x14ac:dyDescent="0.15">
      <c r="E84" s="7"/>
      <c r="F84" s="7"/>
      <c r="G84" s="7"/>
      <c r="H84" s="7"/>
      <c r="I84" s="7"/>
      <c r="J84" s="7"/>
      <c r="K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5:30" x14ac:dyDescent="0.15">
      <c r="E85" s="7"/>
      <c r="F85" s="7"/>
      <c r="G85" s="7"/>
      <c r="H85" s="7"/>
      <c r="I85" s="7"/>
      <c r="J85" s="7"/>
      <c r="K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5:30" x14ac:dyDescent="0.15">
      <c r="E86" s="7"/>
      <c r="F86" s="7"/>
      <c r="G86" s="7"/>
      <c r="H86" s="7"/>
      <c r="I86" s="7"/>
      <c r="J86" s="7"/>
      <c r="K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5:30" x14ac:dyDescent="0.15">
      <c r="E87" s="7"/>
      <c r="F87" s="7"/>
      <c r="G87" s="7"/>
      <c r="H87" s="7"/>
      <c r="I87" s="7"/>
      <c r="J87" s="7"/>
      <c r="K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5:30" x14ac:dyDescent="0.15">
      <c r="E88" s="7"/>
      <c r="F88" s="7"/>
      <c r="G88" s="7"/>
      <c r="H88" s="7"/>
      <c r="I88" s="7"/>
      <c r="J88" s="7"/>
      <c r="K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5:30" x14ac:dyDescent="0.15">
      <c r="E89" s="7"/>
      <c r="F89" s="7"/>
      <c r="G89" s="7"/>
      <c r="H89" s="7"/>
      <c r="I89" s="7"/>
      <c r="J89" s="7"/>
      <c r="K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5:30" x14ac:dyDescent="0.15">
      <c r="E90" s="7"/>
      <c r="F90" s="7"/>
      <c r="G90" s="7"/>
      <c r="H90" s="7"/>
      <c r="I90" s="7"/>
      <c r="J90" s="7"/>
      <c r="K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5:30" x14ac:dyDescent="0.15">
      <c r="E91" s="7"/>
      <c r="F91" s="7"/>
      <c r="G91" s="7"/>
      <c r="H91" s="7"/>
      <c r="I91" s="7"/>
      <c r="J91" s="7"/>
      <c r="K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5:30" x14ac:dyDescent="0.15">
      <c r="E92" s="7"/>
      <c r="F92" s="7"/>
      <c r="G92" s="7"/>
      <c r="H92" s="7"/>
      <c r="I92" s="7"/>
      <c r="J92" s="7"/>
      <c r="K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5:30" x14ac:dyDescent="0.15">
      <c r="E93" s="7"/>
      <c r="F93" s="7"/>
      <c r="G93" s="7"/>
      <c r="H93" s="7"/>
      <c r="I93" s="7"/>
      <c r="J93" s="7"/>
      <c r="K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5:30" x14ac:dyDescent="0.15">
      <c r="E94" s="7"/>
      <c r="F94" s="7"/>
      <c r="G94" s="7"/>
      <c r="H94" s="7"/>
      <c r="I94" s="7"/>
      <c r="J94" s="7"/>
      <c r="K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5:30" x14ac:dyDescent="0.15">
      <c r="E95" s="7"/>
      <c r="F95" s="7"/>
      <c r="G95" s="7"/>
      <c r="H95" s="7"/>
      <c r="I95" s="7"/>
      <c r="J95" s="7"/>
      <c r="K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5:30" x14ac:dyDescent="0.15">
      <c r="E96" s="7"/>
      <c r="F96" s="7"/>
      <c r="G96" s="7"/>
      <c r="H96" s="7"/>
      <c r="I96" s="7"/>
      <c r="J96" s="7"/>
      <c r="K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5:30" x14ac:dyDescent="0.15">
      <c r="E97" s="7"/>
      <c r="F97" s="7"/>
      <c r="G97" s="7"/>
      <c r="H97" s="7"/>
      <c r="I97" s="7"/>
      <c r="J97" s="7"/>
      <c r="K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5:30" x14ac:dyDescent="0.15">
      <c r="E98" s="7"/>
      <c r="F98" s="7"/>
      <c r="G98" s="7"/>
      <c r="H98" s="7"/>
      <c r="I98" s="7"/>
      <c r="J98" s="7"/>
      <c r="K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5:30" x14ac:dyDescent="0.15">
      <c r="E99" s="7"/>
      <c r="F99" s="7"/>
      <c r="G99" s="7"/>
      <c r="H99" s="7"/>
      <c r="I99" s="7"/>
      <c r="J99" s="7"/>
      <c r="K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</sheetData>
  <mergeCells count="8">
    <mergeCell ref="AR3:AS3"/>
    <mergeCell ref="A2:AQ2"/>
    <mergeCell ref="AB3:AC3"/>
    <mergeCell ref="L3:M3"/>
    <mergeCell ref="AL3:AM3"/>
    <mergeCell ref="AP3:AQ3"/>
    <mergeCell ref="B3:C3"/>
    <mergeCell ref="Z3:AA3"/>
  </mergeCells>
  <phoneticPr fontId="0" type="noConversion"/>
  <pageMargins left="0.27559055118110237" right="0.19685039370078741" top="0.19685039370078741" bottom="0" header="0" footer="0"/>
  <pageSetup paperSize="9" scale="95" orientation="landscape" r:id="rId1"/>
  <headerFooter alignWithMargins="0"/>
  <rowBreaks count="1" manualBreakCount="1">
    <brk id="54" max="16383" man="1"/>
  </rowBreaks>
  <cellWatches>
    <cellWatch r="A32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svietimo fondas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modeliux</dc:creator>
  <cp:lastModifiedBy>Vartotojas</cp:lastModifiedBy>
  <cp:lastPrinted>2018-09-17T10:43:46Z</cp:lastPrinted>
  <dcterms:created xsi:type="dcterms:W3CDTF">2001-08-22T05:19:45Z</dcterms:created>
  <dcterms:modified xsi:type="dcterms:W3CDTF">2018-09-20T06:05:34Z</dcterms:modified>
</cp:coreProperties>
</file>